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" yWindow="15" windowWidth="14160" windowHeight="11760" activeTab="1"/>
  </bookViews>
  <sheets>
    <sheet name="Allgemeine Daten CH" sheetId="10" r:id="rId1"/>
    <sheet name="Exklusive Daten zu den Gründern" sheetId="12" r:id="rId2"/>
  </sheets>
  <calcPr calcId="145621"/>
</workbook>
</file>

<file path=xl/calcChain.xml><?xml version="1.0" encoding="utf-8"?>
<calcChain xmlns="http://schemas.openxmlformats.org/spreadsheetml/2006/main">
  <c r="S63" i="12" l="1"/>
  <c r="J10" i="10" l="1"/>
  <c r="C30" i="10" l="1"/>
  <c r="E5" i="10" l="1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B30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E4" i="10" l="1"/>
  <c r="E30" i="10" s="1"/>
  <c r="D4" i="10"/>
  <c r="F30" i="10"/>
  <c r="C61" i="10"/>
  <c r="D30" i="10" l="1"/>
  <c r="F11" i="10"/>
  <c r="F27" i="10"/>
  <c r="F20" i="10"/>
  <c r="F5" i="10"/>
  <c r="F21" i="10"/>
  <c r="F10" i="10"/>
  <c r="F26" i="10"/>
  <c r="F14" i="10"/>
  <c r="F29" i="10"/>
  <c r="F17" i="10"/>
  <c r="F22" i="10"/>
  <c r="F15" i="10"/>
  <c r="F8" i="10"/>
  <c r="F24" i="10"/>
  <c r="F9" i="10"/>
  <c r="F25" i="10"/>
  <c r="F13" i="10"/>
  <c r="F6" i="10"/>
  <c r="F19" i="10"/>
  <c r="F12" i="10"/>
  <c r="F28" i="10"/>
  <c r="F18" i="10"/>
  <c r="F7" i="10"/>
  <c r="F23" i="10"/>
  <c r="F16" i="10"/>
  <c r="K7" i="10"/>
  <c r="K9" i="10"/>
  <c r="K10" i="10"/>
  <c r="K8" i="10"/>
  <c r="K6" i="10"/>
  <c r="K5" i="10"/>
  <c r="K4" i="10"/>
  <c r="F4" i="10"/>
  <c r="E57" i="10" l="1"/>
  <c r="D57" i="10"/>
  <c r="E53" i="10"/>
  <c r="D53" i="10"/>
  <c r="E49" i="10"/>
  <c r="D49" i="10"/>
  <c r="E45" i="10"/>
  <c r="D45" i="10"/>
  <c r="E41" i="10"/>
  <c r="D41" i="10"/>
  <c r="E37" i="10"/>
  <c r="D37" i="10"/>
  <c r="D60" i="10"/>
  <c r="E60" i="10"/>
  <c r="E52" i="10"/>
  <c r="D52" i="10"/>
  <c r="E48" i="10"/>
  <c r="D48" i="10"/>
  <c r="D44" i="10"/>
  <c r="E44" i="10"/>
  <c r="D40" i="10"/>
  <c r="E40" i="10"/>
  <c r="D36" i="10"/>
  <c r="E36" i="10"/>
  <c r="B61" i="10"/>
  <c r="D61" i="10" s="1"/>
  <c r="D35" i="10"/>
  <c r="E35" i="10"/>
  <c r="E59" i="10"/>
  <c r="D59" i="10"/>
  <c r="E55" i="10"/>
  <c r="D55" i="10"/>
  <c r="E51" i="10"/>
  <c r="D51" i="10"/>
  <c r="E47" i="10"/>
  <c r="D47" i="10"/>
  <c r="E43" i="10"/>
  <c r="D43" i="10"/>
  <c r="E39" i="10"/>
  <c r="D39" i="10"/>
  <c r="D56" i="10"/>
  <c r="E56" i="10"/>
  <c r="E58" i="10"/>
  <c r="D58" i="10"/>
  <c r="D54" i="10"/>
  <c r="E54" i="10"/>
  <c r="D50" i="10"/>
  <c r="E50" i="10"/>
  <c r="D46" i="10"/>
  <c r="E46" i="10"/>
  <c r="E42" i="10"/>
  <c r="D42" i="10"/>
  <c r="E38" i="10"/>
  <c r="D38" i="10"/>
  <c r="E61" i="10" l="1"/>
</calcChain>
</file>

<file path=xl/sharedStrings.xml><?xml version="1.0" encoding="utf-8"?>
<sst xmlns="http://schemas.openxmlformats.org/spreadsheetml/2006/main" count="125" uniqueCount="81">
  <si>
    <t>ZH</t>
  </si>
  <si>
    <t>BE</t>
  </si>
  <si>
    <t>AG</t>
  </si>
  <si>
    <t>LU</t>
  </si>
  <si>
    <t>SG</t>
  </si>
  <si>
    <t>BL</t>
  </si>
  <si>
    <t>SZ</t>
  </si>
  <si>
    <t>BS</t>
  </si>
  <si>
    <t>GE</t>
  </si>
  <si>
    <t>TG</t>
  </si>
  <si>
    <t>SO</t>
  </si>
  <si>
    <t>TI</t>
  </si>
  <si>
    <t>GR</t>
  </si>
  <si>
    <t>VS</t>
  </si>
  <si>
    <t>FR</t>
  </si>
  <si>
    <t>NW</t>
  </si>
  <si>
    <t>OW</t>
  </si>
  <si>
    <t>AR</t>
  </si>
  <si>
    <t>NE</t>
  </si>
  <si>
    <t>GL</t>
  </si>
  <si>
    <t>AI</t>
  </si>
  <si>
    <t>JU</t>
  </si>
  <si>
    <t>UR</t>
  </si>
  <si>
    <t>GmbH</t>
  </si>
  <si>
    <t>2011</t>
  </si>
  <si>
    <t>Kanton</t>
  </si>
  <si>
    <t>Rechtsform</t>
  </si>
  <si>
    <t>% der gesamten Gründungen</t>
  </si>
  <si>
    <t>VD</t>
  </si>
  <si>
    <t>ZG</t>
  </si>
  <si>
    <t>SH</t>
  </si>
  <si>
    <t>TOTAL</t>
  </si>
  <si>
    <t>Neueintragungen nach Rechtsform</t>
  </si>
  <si>
    <t>Einzelfirmen</t>
  </si>
  <si>
    <t>Kollektivges.</t>
  </si>
  <si>
    <t>Komm. ges.</t>
  </si>
  <si>
    <t>Uebrige</t>
  </si>
  <si>
    <t>Quelle: SHAB Daten.</t>
  </si>
  <si>
    <t>Okt-Dez 2011</t>
  </si>
  <si>
    <t>Okt-Dez 2012</t>
  </si>
  <si>
    <t>2012</t>
  </si>
  <si>
    <t>Entwicklung (OktDez2011-OktDez2012) in %</t>
  </si>
  <si>
    <t>Entwicklung (2011-2012) in %</t>
  </si>
  <si>
    <t>Handelsregisterneueinträge nach Kanton</t>
  </si>
  <si>
    <t>%er-Anteil 2012</t>
  </si>
  <si>
    <t>Jahr</t>
  </si>
  <si>
    <t>Männer</t>
  </si>
  <si>
    <t>Frauen</t>
  </si>
  <si>
    <t>Firmen</t>
  </si>
  <si>
    <t>2006-2010</t>
  </si>
  <si>
    <t>Alter der Firmengründer</t>
  </si>
  <si>
    <t>Gesamt</t>
  </si>
  <si>
    <t>Prozentualer Anteil Nationaliäten 2006-2011</t>
  </si>
  <si>
    <t>Schweiz</t>
  </si>
  <si>
    <t>Deutschland</t>
  </si>
  <si>
    <t>Italien</t>
  </si>
  <si>
    <t>Österreich</t>
  </si>
  <si>
    <t>Frankreich</t>
  </si>
  <si>
    <t>Türkei</t>
  </si>
  <si>
    <t>Serbien</t>
  </si>
  <si>
    <t>Mazedonien</t>
  </si>
  <si>
    <t>Nationalitäten ausländischer Firmengründer 2011</t>
  </si>
  <si>
    <t>Grossbritannien</t>
  </si>
  <si>
    <t>Republik Serbien</t>
  </si>
  <si>
    <t>Spanien</t>
  </si>
  <si>
    <t>Indien</t>
  </si>
  <si>
    <t>Portugal</t>
  </si>
  <si>
    <t>Niederlande</t>
  </si>
  <si>
    <t>Kroatien</t>
  </si>
  <si>
    <t>Rumänien</t>
  </si>
  <si>
    <t>Russland</t>
  </si>
  <si>
    <t>Australien</t>
  </si>
  <si>
    <t>weitere Ausländer</t>
  </si>
  <si>
    <t>Total</t>
  </si>
  <si>
    <t>Quelle: STARTUPS.CH</t>
  </si>
  <si>
    <t>Relativer Anteil der Firmengründer nach Geschlecht</t>
  </si>
  <si>
    <t>Diese Kennzahlen werden basierend auf den firmeneigenen Daten zu unseren Firmengründern berechnet!!!</t>
  </si>
  <si>
    <t>Entwicklung (OktDez2011-OktDez2012) absolut</t>
  </si>
  <si>
    <t>Entwicklung (2011-2012) absolut</t>
  </si>
  <si>
    <t>*für 2012 keine geschlechtsspezifischen Altersangaben Vorhanden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</si>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</sst>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#,##0_ ;\-#,##0\ "/>
    <numFmt numFmtId="167" formatCode="0.000%"/>
    <numFmt numFmtId="168" formatCode="0.0"/>
    <numFmt numFmtId="169" formatCode="0.000"/>
    <numFmt numFmtId="170" formatCode="dd/mm/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rgb="FF33CC3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Border="1"/>
    <xf numFmtId="0" fontId="0" fillId="0" borderId="0" xfId="0"/>
    <xf numFmtId="0" fontId="0" fillId="0" borderId="0" xfId="0"/>
    <xf numFmtId="0" fontId="0" fillId="0" borderId="0" xfId="0" quotePrefix="1" applyAlignment="1">
      <alignment horizontal="center"/>
    </xf>
    <xf numFmtId="164" fontId="0" fillId="0" borderId="0" xfId="1" applyNumberFormat="1" applyFont="1"/>
    <xf numFmtId="165" fontId="0" fillId="0" borderId="0" xfId="0" applyNumberFormat="1"/>
    <xf numFmtId="165" fontId="0" fillId="0" borderId="0" xfId="0" applyNumberFormat="1" applyFill="1" applyBorder="1"/>
    <xf numFmtId="0" fontId="2" fillId="0" borderId="0" xfId="0" applyFont="1"/>
    <xf numFmtId="0" fontId="0" fillId="3" borderId="0" xfId="0" quotePrefix="1" applyFill="1" applyBorder="1" applyAlignment="1">
      <alignment horizontal="center"/>
    </xf>
    <xf numFmtId="2" fontId="0" fillId="0" borderId="0" xfId="0" applyNumberFormat="1" applyBorder="1"/>
    <xf numFmtId="166" fontId="0" fillId="0" borderId="0" xfId="1" applyNumberFormat="1" applyFont="1" applyBorder="1"/>
    <xf numFmtId="165" fontId="0" fillId="0" borderId="0" xfId="0" applyNumberFormat="1" applyBorder="1"/>
    <xf numFmtId="0" fontId="0" fillId="2" borderId="0" xfId="0" applyFont="1" applyFill="1" applyBorder="1"/>
    <xf numFmtId="1" fontId="0" fillId="2" borderId="0" xfId="1" applyNumberFormat="1" applyFont="1" applyFill="1" applyBorder="1"/>
    <xf numFmtId="165" fontId="0" fillId="5" borderId="0" xfId="0" applyNumberFormat="1" applyFill="1" applyBorder="1"/>
    <xf numFmtId="164" fontId="0" fillId="0" borderId="0" xfId="1" applyNumberFormat="1" applyFont="1" applyBorder="1"/>
    <xf numFmtId="164" fontId="0" fillId="2" borderId="0" xfId="1" applyNumberFormat="1" applyFont="1" applyFill="1" applyBorder="1"/>
    <xf numFmtId="166" fontId="0" fillId="2" borderId="0" xfId="1" applyNumberFormat="1" applyFont="1" applyFill="1" applyBorder="1"/>
    <xf numFmtId="165" fontId="0" fillId="2" borderId="0" xfId="0" applyNumberFormat="1" applyFont="1" applyFill="1" applyBorder="1"/>
    <xf numFmtId="0" fontId="0" fillId="4" borderId="0" xfId="0" applyFill="1" applyBorder="1"/>
    <xf numFmtId="10" fontId="0" fillId="0" borderId="0" xfId="0" applyNumberFormat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0" xfId="0" applyFont="1" applyFill="1" applyBorder="1"/>
    <xf numFmtId="165" fontId="0" fillId="0" borderId="0" xfId="0" applyNumberFormat="1" applyFont="1" applyFill="1" applyBorder="1"/>
    <xf numFmtId="0" fontId="0" fillId="6" borderId="0" xfId="0" applyFont="1" applyFill="1" applyBorder="1" applyAlignment="1">
      <alignment horizontal="right"/>
    </xf>
    <xf numFmtId="165" fontId="0" fillId="6" borderId="0" xfId="0" applyNumberFormat="1" applyFont="1" applyFill="1" applyBorder="1"/>
    <xf numFmtId="167" fontId="0" fillId="0" borderId="0" xfId="0" applyNumberFormat="1" applyFill="1" applyBorder="1"/>
    <xf numFmtId="167" fontId="0" fillId="0" borderId="0" xfId="0" applyNumberFormat="1" applyBorder="1"/>
    <xf numFmtId="167" fontId="0" fillId="0" borderId="0" xfId="0" applyNumberFormat="1" applyBorder="1" applyAlignment="1">
      <alignment horizontal="right" vertical="center"/>
    </xf>
    <xf numFmtId="0" fontId="3" fillId="0" borderId="0" xfId="0" applyFont="1"/>
    <xf numFmtId="168" fontId="0" fillId="0" borderId="0" xfId="0" applyNumberFormat="1"/>
    <xf numFmtId="168" fontId="0" fillId="6" borderId="0" xfId="0" applyNumberFormat="1" applyFill="1"/>
    <xf numFmtId="0" fontId="4" fillId="0" borderId="0" xfId="0" applyFont="1" applyFill="1" applyBorder="1"/>
    <xf numFmtId="10" fontId="0" fillId="0" borderId="0" xfId="0" applyNumberFormat="1"/>
    <xf numFmtId="10" fontId="0" fillId="6" borderId="0" xfId="0" applyNumberFormat="1" applyFill="1"/>
    <xf numFmtId="0" fontId="0" fillId="0" borderId="0" xfId="0" applyFill="1" applyBorder="1" applyAlignment="1">
      <alignment wrapText="1"/>
    </xf>
    <xf numFmtId="169" fontId="0" fillId="0" borderId="0" xfId="0" applyNumberFormat="1" applyFill="1" applyBorder="1" applyAlignment="1">
      <alignment horizontal="right" vertical="center"/>
    </xf>
    <xf numFmtId="0" fontId="0" fillId="0" borderId="1" xfId="0" applyBorder="1"/>
    <xf numFmtId="170" fontId="0" fillId="0" borderId="0" xfId="0" applyNumberFormat="1" applyFill="1" applyBorder="1" applyAlignment="1">
      <alignment horizontal="left" vertical="center"/>
    </xf>
    <xf numFmtId="0" fontId="2" fillId="7" borderId="0" xfId="0" applyFont="1" applyFill="1"/>
    <xf numFmtId="0" fontId="0" fillId="7" borderId="0" xfId="0" applyFill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0" fillId="5" borderId="0" xfId="0" applyFont="1" applyFill="1" applyBorder="1"/>
    <xf numFmtId="0" fontId="5" fillId="0" borderId="0" xfId="0" applyFont="1" applyBorder="1" applyAlignment="1">
      <alignment wrapText="1"/>
    </xf>
  </cellXfs>
  <cellStyles count="2">
    <cellStyle name="Komma" xfId="1" builtinId="3"/>
    <cellStyle name="Standard" xfId="0" builtinId="0"/>
  </cellStyles>
  <dxfs count="43"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68" formatCode="0.0"/>
    </dxf>
    <dxf>
      <numFmt numFmtId="168" formatCode="0.0"/>
    </dxf>
    <dxf>
      <numFmt numFmtId="168" formatCode="0.0"/>
    </dxf>
    <dxf>
      <numFmt numFmtId="165" formatCode="0.0%"/>
    </dxf>
    <dxf>
      <numFmt numFmtId="165" formatCode="0.0%"/>
    </dxf>
    <dxf>
      <numFmt numFmtId="165" formatCode="0.0%"/>
    </dxf>
    <dxf>
      <fill>
        <patternFill patternType="none">
          <fgColor indexed="64"/>
          <bgColor indexed="65"/>
        </patternFill>
      </fill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fill>
        <patternFill patternType="none">
          <bgColor auto="1"/>
        </patternFill>
      </fill>
    </dxf>
    <dxf>
      <numFmt numFmtId="2" formatCode="0.00"/>
      <fill>
        <patternFill patternType="solid">
          <fgColor indexed="64"/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 * #,##0_ ;_ * \-#,##0_ ;_ * &quot;-&quot;??_ ;_ @_ 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 * #,##0_ ;_ * \-#,##0_ ;_ * &quot;-&quot;??_ ;_ @_ "/>
    </dxf>
    <dxf>
      <numFmt numFmtId="165" formatCode="0.0%"/>
    </dxf>
    <dxf>
      <numFmt numFmtId="2" formatCode="0.00"/>
      <fill>
        <patternFill patternType="solid">
          <fgColor indexed="64"/>
          <bgColor rgb="FFFFC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 * #,##0_ ;_ * \-#,##0_ ;_ * &quot;-&quot;??_ ;_ @_ "/>
    </dxf>
  </dxfs>
  <tableStyles count="0" defaultTableStyle="TableStyleMedium9" defaultPivotStyle="PivotStyleLight16"/>
  <colors>
    <mruColors>
      <color rgb="FFCCFF99"/>
      <color rgb="FF33CC33"/>
      <color rgb="FF66FF66"/>
      <color rgb="FF006600"/>
      <color rgb="FF99FF66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300"/>
              <a:t>Geschlechtsanteil der Firmengründer</a:t>
            </a:r>
          </a:p>
        </c:rich>
      </c:tx>
      <c:layout>
        <c:manualLayout>
          <c:xMode val="edge"/>
          <c:yMode val="edge"/>
          <c:x val="0.28789050794989662"/>
          <c:y val="3.4285695002421256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'Exklusive Daten zu den Gründern'!$C$6</c:f>
              <c:strCache>
                <c:ptCount val="1"/>
                <c:pt idx="0">
                  <c:v>Männer</c:v>
                </c:pt>
              </c:strCache>
            </c:strRef>
          </c:tx>
          <c:invertIfNegative val="0"/>
          <c:dLbls>
            <c:numFmt formatCode="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'Exklusive Daten zu den Gründern'!$B$7:$B$13</c:f>
              <c:numCache>
                <c:formatCode>General</c:formatCod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</c:numCache>
            </c:numRef>
          </c:cat>
          <c:val>
            <c:numRef>
              <c:f>'Exklusive Daten zu den Gründern'!$C$7:$C$13</c:f>
              <c:numCache>
                <c:formatCode>0.0%</c:formatCode>
                <c:ptCount val="7"/>
                <c:pt idx="0">
                  <c:v>0.72121212121212119</c:v>
                </c:pt>
                <c:pt idx="1">
                  <c:v>0.72134038800705469</c:v>
                </c:pt>
                <c:pt idx="2">
                  <c:v>0.79184247538677921</c:v>
                </c:pt>
                <c:pt idx="3">
                  <c:v>0.76413255360623777</c:v>
                </c:pt>
                <c:pt idx="4">
                  <c:v>0.79647887323943667</c:v>
                </c:pt>
                <c:pt idx="5">
                  <c:v>0.76833156216790643</c:v>
                </c:pt>
                <c:pt idx="6">
                  <c:v>0.74461538461538457</c:v>
                </c:pt>
              </c:numCache>
            </c:numRef>
          </c:val>
        </c:ser>
        <c:ser>
          <c:idx val="1"/>
          <c:order val="1"/>
          <c:tx>
            <c:strRef>
              <c:f>'Exklusive Daten zu den Gründern'!$D$6</c:f>
              <c:strCache>
                <c:ptCount val="1"/>
                <c:pt idx="0">
                  <c:v>Frauen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9761216046107428E-2"/>
                  <c:y val="8.54058518089596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470152005763428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470152005763428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4701520057634287E-2"/>
                  <c:y val="7.829087542221057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7171672063397715E-2"/>
                  <c:y val="7.829087542221057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2111976074924574E-2"/>
                  <c:y val="7.829087542221057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'Exklusive Daten zu den Gründern'!$B$7:$B$13</c:f>
              <c:numCache>
                <c:formatCode>General</c:formatCod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</c:numCache>
            </c:numRef>
          </c:cat>
          <c:val>
            <c:numRef>
              <c:f>'Exklusive Daten zu den Gründern'!$D$7:$D$13</c:f>
              <c:numCache>
                <c:formatCode>0.0%</c:formatCode>
                <c:ptCount val="7"/>
                <c:pt idx="0">
                  <c:v>0.27575757575757576</c:v>
                </c:pt>
                <c:pt idx="1">
                  <c:v>0.24867724867724866</c:v>
                </c:pt>
                <c:pt idx="2">
                  <c:v>0.17158931082981715</c:v>
                </c:pt>
                <c:pt idx="3">
                  <c:v>0.21637426900584794</c:v>
                </c:pt>
                <c:pt idx="4">
                  <c:v>0.18873239436619718</c:v>
                </c:pt>
                <c:pt idx="5">
                  <c:v>0.2199787460148778</c:v>
                </c:pt>
                <c:pt idx="6">
                  <c:v>0.23807692307692307</c:v>
                </c:pt>
              </c:numCache>
            </c:numRef>
          </c:val>
        </c:ser>
        <c:ser>
          <c:idx val="2"/>
          <c:order val="2"/>
          <c:tx>
            <c:strRef>
              <c:f>'Exklusive Daten zu den Gründern'!$E$6</c:f>
              <c:strCache>
                <c:ptCount val="1"/>
                <c:pt idx="0">
                  <c:v>Firmen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482091203458057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7291064040344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482091203458057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976121604610742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976121604610733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8294295854968234E-2"/>
                  <c:y val="4.27046071882277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'Exklusive Daten zu den Gründern'!$B$7:$B$13</c:f>
              <c:numCache>
                <c:formatCode>General</c:formatCod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</c:numCache>
            </c:numRef>
          </c:cat>
          <c:val>
            <c:numRef>
              <c:f>'Exklusive Daten zu den Gründern'!$E$7:$E$13</c:f>
              <c:numCache>
                <c:formatCode>0.0%</c:formatCode>
                <c:ptCount val="7"/>
                <c:pt idx="0">
                  <c:v>3.0303030303030303E-3</c:v>
                </c:pt>
                <c:pt idx="1">
                  <c:v>2.9982363315696647E-2</c:v>
                </c:pt>
                <c:pt idx="2">
                  <c:v>3.6568213783403657E-2</c:v>
                </c:pt>
                <c:pt idx="3">
                  <c:v>1.9493177387914229E-2</c:v>
                </c:pt>
                <c:pt idx="4">
                  <c:v>1.4788732394366197E-2</c:v>
                </c:pt>
                <c:pt idx="5">
                  <c:v>1.1689691817215728E-2</c:v>
                </c:pt>
                <c:pt idx="6">
                  <c:v>1.7307692307692309E-2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1667968"/>
        <c:axId val="101669504"/>
        <c:axId val="0"/>
      </c:bar3DChart>
      <c:catAx>
        <c:axId val="10166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01669504"/>
        <c:crosses val="autoZero"/>
        <c:auto val="1"/>
        <c:lblAlgn val="ctr"/>
        <c:lblOffset val="100"/>
        <c:noMultiLvlLbl val="0"/>
      </c:catAx>
      <c:valAx>
        <c:axId val="101669504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crossAx val="10166796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Alter der Firmengründer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'Exklusive Daten zu den Gründern'!$C$25</c:f>
              <c:strCache>
                <c:ptCount val="1"/>
                <c:pt idx="0">
                  <c:v>Männer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347998805552763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9866587036850961E-3"/>
                  <c:y val="3.78012304151676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1233500282336757E-2"/>
                  <c:y val="7.56024608303352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4933293518425481E-3"/>
                  <c:y val="3.78012304151676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493329351842548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'Exklusive Daten zu den Gründern'!$B$26:$B$32</c:f>
              <c:numCache>
                <c:formatCode>General</c:formatCod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</c:numCache>
            </c:numRef>
          </c:cat>
          <c:val>
            <c:numRef>
              <c:f>'Exklusive Daten zu den Gründern'!$C$26:$C$32</c:f>
              <c:numCache>
                <c:formatCode>0.0</c:formatCode>
                <c:ptCount val="7"/>
                <c:pt idx="0">
                  <c:v>37.72</c:v>
                </c:pt>
                <c:pt idx="1">
                  <c:v>37.03</c:v>
                </c:pt>
                <c:pt idx="2">
                  <c:v>36.36</c:v>
                </c:pt>
                <c:pt idx="3">
                  <c:v>36.64</c:v>
                </c:pt>
                <c:pt idx="4">
                  <c:v>37.18</c:v>
                </c:pt>
                <c:pt idx="5">
                  <c:v>36.97</c:v>
                </c:pt>
              </c:numCache>
            </c:numRef>
          </c:val>
        </c:ser>
        <c:ser>
          <c:idx val="1"/>
          <c:order val="1"/>
          <c:tx>
            <c:strRef>
              <c:f>'Exklusive Daten zu den Gründern'!$D$25</c:f>
              <c:strCache>
                <c:ptCount val="1"/>
                <c:pt idx="0">
                  <c:v>Frauen</c:v>
                </c:pt>
              </c:strCache>
            </c:strRef>
          </c:tx>
          <c:invertIfNegative val="0"/>
          <c:dLbls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'Exklusive Daten zu den Gründern'!$B$26:$B$32</c:f>
              <c:numCache>
                <c:formatCode>General</c:formatCod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</c:numCache>
            </c:numRef>
          </c:cat>
          <c:val>
            <c:numRef>
              <c:f>'Exklusive Daten zu den Gründern'!$D$26:$D$32</c:f>
              <c:numCache>
                <c:formatCode>0.0</c:formatCode>
                <c:ptCount val="7"/>
                <c:pt idx="0">
                  <c:v>38.520000000000003</c:v>
                </c:pt>
                <c:pt idx="1">
                  <c:v>39.090000000000003</c:v>
                </c:pt>
                <c:pt idx="2">
                  <c:v>38.65</c:v>
                </c:pt>
                <c:pt idx="3">
                  <c:v>38.409999999999997</c:v>
                </c:pt>
                <c:pt idx="4">
                  <c:v>38.69</c:v>
                </c:pt>
                <c:pt idx="5">
                  <c:v>39.409999999999997</c:v>
                </c:pt>
              </c:numCache>
            </c:numRef>
          </c:val>
        </c:ser>
        <c:ser>
          <c:idx val="2"/>
          <c:order val="2"/>
          <c:tx>
            <c:strRef>
              <c:f>'Exklusive Daten zu den Gründern'!$E$25</c:f>
              <c:strCache>
                <c:ptCount val="1"/>
                <c:pt idx="0">
                  <c:v>Gesamt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246664675921276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797331740737019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0219982083291465E-2"/>
                  <c:y val="6.930145518481665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3479988055527645E-2"/>
                  <c:y val="3.78012304151676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246664675921274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471331143513401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'Exklusive Daten zu den Gründern'!$B$26:$B$32</c:f>
              <c:numCache>
                <c:formatCode>General</c:formatCod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</c:numCache>
            </c:numRef>
          </c:cat>
          <c:val>
            <c:numRef>
              <c:f>'Exklusive Daten zu den Gründern'!$E$26:$E$32</c:f>
              <c:numCache>
                <c:formatCode>0.0</c:formatCode>
                <c:ptCount val="7"/>
                <c:pt idx="0">
                  <c:v>37.941276595744682</c:v>
                </c:pt>
                <c:pt idx="1">
                  <c:v>37.558109090909092</c:v>
                </c:pt>
                <c:pt idx="2">
                  <c:v>36.767854014598541</c:v>
                </c:pt>
                <c:pt idx="3">
                  <c:v>37.030596421471174</c:v>
                </c:pt>
                <c:pt idx="4">
                  <c:v>37.469263759828451</c:v>
                </c:pt>
                <c:pt idx="5">
                  <c:v>37.513096774193542</c:v>
                </c:pt>
                <c:pt idx="6">
                  <c:v>37.526908023483365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4544128"/>
        <c:axId val="104545664"/>
        <c:axId val="0"/>
      </c:bar3DChart>
      <c:catAx>
        <c:axId val="104544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04545664"/>
        <c:crossesAt val="34.5"/>
        <c:auto val="1"/>
        <c:lblAlgn val="ctr"/>
        <c:lblOffset val="100"/>
        <c:noMultiLvlLbl val="0"/>
      </c:catAx>
      <c:valAx>
        <c:axId val="104545664"/>
        <c:scaling>
          <c:orientation val="minMax"/>
          <c:max val="40"/>
          <c:min val="35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crossAx val="104544128"/>
        <c:crosses val="autoZero"/>
        <c:crossBetween val="between"/>
        <c:majorUnit val="1"/>
        <c:minorUnit val="0.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300"/>
              <a:t>Nationalitäten der Gründer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2092462988598449E-2"/>
          <c:y val="0.13804943411204251"/>
          <c:w val="0.68639846569681429"/>
          <c:h val="0.75911508072058442"/>
        </c:manualLayout>
      </c:layout>
      <c:lineChart>
        <c:grouping val="standard"/>
        <c:varyColors val="0"/>
        <c:ser>
          <c:idx val="0"/>
          <c:order val="0"/>
          <c:tx>
            <c:strRef>
              <c:f>'Exklusive Daten zu den Gründern'!$C$44</c:f>
              <c:strCache>
                <c:ptCount val="1"/>
                <c:pt idx="0">
                  <c:v>Schweiz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8365131834827537E-2"/>
                  <c:y val="3.9473688300216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0762952574504255E-2"/>
                  <c:y val="5.13157947902812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5967311095150813E-2"/>
                  <c:y val="4.3421057130237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3160773314180979E-2"/>
                  <c:y val="3.9473688300216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txPr>
              <a:bodyPr/>
              <a:lstStyle/>
              <a:p>
                <a:pPr>
                  <a:defRPr sz="9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'Exklusive Daten zu den Gründern'!$B$45:$B$49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'Exklusive Daten zu den Gründern'!$C$45:$C$49</c:f>
              <c:numCache>
                <c:formatCode>0.00%</c:formatCode>
                <c:ptCount val="5"/>
                <c:pt idx="0">
                  <c:v>0.77810218978102186</c:v>
                </c:pt>
                <c:pt idx="1">
                  <c:v>0.72266401590457252</c:v>
                </c:pt>
                <c:pt idx="2">
                  <c:v>0.71265189421015007</c:v>
                </c:pt>
                <c:pt idx="3">
                  <c:v>0.65203759999999999</c:v>
                </c:pt>
                <c:pt idx="4">
                  <c:v>0.64923076923076928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'Exklusive Daten zu den Gründern'!$D$44</c:f>
              <c:strCache>
                <c:ptCount val="1"/>
                <c:pt idx="0">
                  <c:v>Deutschland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3978207396767207E-2"/>
                  <c:y val="-4.3421057130237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5558594053857697E-2"/>
                  <c:y val="-3.9473688300216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5967311095150813E-2"/>
                  <c:y val="-3.9473688300216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7547697752241299E-2"/>
                  <c:y val="-3.5526319470194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txPr>
              <a:bodyPr/>
              <a:lstStyle/>
              <a:p>
                <a:pPr>
                  <a:defRPr sz="9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'Exklusive Daten zu den Gründern'!$B$45:$B$49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'Exklusive Daten zu den Gründern'!$D$45:$D$49</c:f>
              <c:numCache>
                <c:formatCode>0.00%</c:formatCode>
                <c:ptCount val="5"/>
                <c:pt idx="0">
                  <c:v>9.1970802919708022E-2</c:v>
                </c:pt>
                <c:pt idx="1">
                  <c:v>9.0457256461232607E-2</c:v>
                </c:pt>
                <c:pt idx="2">
                  <c:v>0.10721944245889921</c:v>
                </c:pt>
                <c:pt idx="3">
                  <c:v>0.1118077</c:v>
                </c:pt>
                <c:pt idx="4">
                  <c:v>0.11538461538461539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'Exklusive Daten zu den Gründern'!$E$44</c:f>
              <c:strCache>
                <c:ptCount val="1"/>
                <c:pt idx="0">
                  <c:v>Italien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1171669615797371E-2"/>
                  <c:y val="-1.18421064900649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0762952574504255E-2"/>
                  <c:y val="-2.36842129801298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158038665709049E-2"/>
                  <c:y val="-1.5789475320086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7956414793534415E-2"/>
                  <c:y val="-1.97368441501081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txPr>
              <a:bodyPr/>
              <a:lstStyle/>
              <a:p>
                <a:pPr>
                  <a:defRPr sz="9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'Exklusive Daten zu den Gründern'!$B$45:$B$49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'Exklusive Daten zu den Gründern'!$E$45:$E$49</c:f>
              <c:numCache>
                <c:formatCode>0.00%</c:formatCode>
                <c:ptCount val="5"/>
                <c:pt idx="0">
                  <c:v>2.9197080291970802E-2</c:v>
                </c:pt>
                <c:pt idx="1">
                  <c:v>2.584493041749503E-2</c:v>
                </c:pt>
                <c:pt idx="2">
                  <c:v>3.2165832737669764E-2</c:v>
                </c:pt>
                <c:pt idx="3">
                  <c:v>3.814E-2</c:v>
                </c:pt>
                <c:pt idx="4">
                  <c:v>3.3846153846153845E-2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'Exklusive Daten zu den Gründern'!$F$44</c:f>
              <c:strCache>
                <c:ptCount val="1"/>
                <c:pt idx="0">
                  <c:v>Österreich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8773848876120649E-2"/>
                  <c:y val="1.57894753200865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365131834827537E-2"/>
                  <c:y val="1.97368441501081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158038665709049E-2"/>
                  <c:y val="1.18421064900649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0762952574504255E-2"/>
                  <c:y val="2.36842129801298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txPr>
              <a:bodyPr/>
              <a:lstStyle/>
              <a:p>
                <a:pPr>
                  <a:defRPr sz="900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'Exklusive Daten zu den Gründern'!$B$45:$B$49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'Exklusive Daten zu den Gründern'!$F$45:$F$49</c:f>
              <c:numCache>
                <c:formatCode>0.00%</c:formatCode>
                <c:ptCount val="5"/>
                <c:pt idx="0">
                  <c:v>1.7518248175182483E-2</c:v>
                </c:pt>
                <c:pt idx="1">
                  <c:v>1.4910536779324055E-2</c:v>
                </c:pt>
                <c:pt idx="2">
                  <c:v>1.4295925661186561E-2</c:v>
                </c:pt>
                <c:pt idx="3">
                  <c:v>1.09718E-2</c:v>
                </c:pt>
                <c:pt idx="4">
                  <c:v>1.3461538461538462E-2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62976"/>
        <c:axId val="110089344"/>
      </c:lineChart>
      <c:catAx>
        <c:axId val="11006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0089344"/>
        <c:crosses val="autoZero"/>
        <c:auto val="1"/>
        <c:lblAlgn val="ctr"/>
        <c:lblOffset val="100"/>
        <c:noMultiLvlLbl val="0"/>
      </c:catAx>
      <c:valAx>
        <c:axId val="110089344"/>
        <c:scaling>
          <c:orientation val="minMax"/>
          <c:max val="0.8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crossAx val="110062976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de-CH" sz="1600" b="1" i="0" baseline="0">
                <a:effectLst/>
              </a:rPr>
              <a:t>Nationalitäten ausländischer Firmengründer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031413987689369E-2"/>
          <c:y val="0.14802065860022162"/>
          <c:w val="0.79697869415308942"/>
          <c:h val="0.5911265771562604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'Exklusive Daten zu den Gründern'!$B$63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dLbls>
            <c:numFmt formatCode="0.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'Exklusive Daten zu den Gründern'!$C$62:$S$62</c:f>
              <c:strCache>
                <c:ptCount val="17"/>
                <c:pt idx="0">
                  <c:v>Deutschland</c:v>
                </c:pt>
                <c:pt idx="1">
                  <c:v>Italien</c:v>
                </c:pt>
                <c:pt idx="2">
                  <c:v>Frankreich</c:v>
                </c:pt>
                <c:pt idx="3">
                  <c:v>Österreich</c:v>
                </c:pt>
                <c:pt idx="4">
                  <c:v>Grossbritannien</c:v>
                </c:pt>
                <c:pt idx="5">
                  <c:v>Mazedonien</c:v>
                </c:pt>
                <c:pt idx="6">
                  <c:v>Republik Serbien</c:v>
                </c:pt>
                <c:pt idx="7">
                  <c:v>Spanien</c:v>
                </c:pt>
                <c:pt idx="8">
                  <c:v>Indien</c:v>
                </c:pt>
                <c:pt idx="9">
                  <c:v>Portugal</c:v>
                </c:pt>
                <c:pt idx="10">
                  <c:v>Niederlande</c:v>
                </c:pt>
                <c:pt idx="11">
                  <c:v>Türkei</c:v>
                </c:pt>
                <c:pt idx="12">
                  <c:v>Kroatien</c:v>
                </c:pt>
                <c:pt idx="13">
                  <c:v>Rumänien</c:v>
                </c:pt>
                <c:pt idx="14">
                  <c:v>Russland</c:v>
                </c:pt>
                <c:pt idx="15">
                  <c:v>Australien</c:v>
                </c:pt>
                <c:pt idx="16">
                  <c:v>weitere Ausländer</c:v>
                </c:pt>
              </c:strCache>
            </c:strRef>
          </c:cat>
          <c:val>
            <c:numRef>
              <c:f>'Exklusive Daten zu den Gründern'!$C$63:$S$63</c:f>
              <c:numCache>
                <c:formatCode>0.00%</c:formatCode>
                <c:ptCount val="17"/>
                <c:pt idx="0">
                  <c:v>0.32132129999999998</c:v>
                </c:pt>
                <c:pt idx="1">
                  <c:v>0.1096096</c:v>
                </c:pt>
                <c:pt idx="2">
                  <c:v>6.9069099999999994E-2</c:v>
                </c:pt>
                <c:pt idx="3">
                  <c:v>3.1531499999999997E-2</c:v>
                </c:pt>
                <c:pt idx="4">
                  <c:v>2.1021000000000001E-2</c:v>
                </c:pt>
                <c:pt idx="5">
                  <c:v>2.4024E-2</c:v>
                </c:pt>
                <c:pt idx="6">
                  <c:v>1.3513499999999999E-2</c:v>
                </c:pt>
                <c:pt idx="7">
                  <c:v>3.3033029999999998E-2</c:v>
                </c:pt>
                <c:pt idx="8">
                  <c:v>1.65165E-2</c:v>
                </c:pt>
                <c:pt idx="9">
                  <c:v>1.5015000000000001E-2</c:v>
                </c:pt>
                <c:pt idx="10">
                  <c:v>1.8017999999999999E-2</c:v>
                </c:pt>
                <c:pt idx="11">
                  <c:v>2.2522500000000001E-2</c:v>
                </c:pt>
                <c:pt idx="12">
                  <c:v>1.3513499999999999E-2</c:v>
                </c:pt>
                <c:pt idx="13">
                  <c:v>7.5075000000000003E-3</c:v>
                </c:pt>
                <c:pt idx="14">
                  <c:v>1.201201E-2</c:v>
                </c:pt>
                <c:pt idx="15">
                  <c:v>9.0090000000000005E-4</c:v>
                </c:pt>
                <c:pt idx="16">
                  <c:v>0.27087106000000005</c:v>
                </c:pt>
              </c:numCache>
            </c:numRef>
          </c:val>
        </c:ser>
        <c:ser>
          <c:idx val="2"/>
          <c:order val="1"/>
          <c:tx>
            <c:strRef>
              <c:f>'Exklusive Daten zu den Gründern'!$B$64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'Exklusive Daten zu den Gründern'!$C$62:$S$62</c:f>
              <c:strCache>
                <c:ptCount val="17"/>
                <c:pt idx="0">
                  <c:v>Deutschland</c:v>
                </c:pt>
                <c:pt idx="1">
                  <c:v>Italien</c:v>
                </c:pt>
                <c:pt idx="2">
                  <c:v>Frankreich</c:v>
                </c:pt>
                <c:pt idx="3">
                  <c:v>Österreich</c:v>
                </c:pt>
                <c:pt idx="4">
                  <c:v>Grossbritannien</c:v>
                </c:pt>
                <c:pt idx="5">
                  <c:v>Mazedonien</c:v>
                </c:pt>
                <c:pt idx="6">
                  <c:v>Republik Serbien</c:v>
                </c:pt>
                <c:pt idx="7">
                  <c:v>Spanien</c:v>
                </c:pt>
                <c:pt idx="8">
                  <c:v>Indien</c:v>
                </c:pt>
                <c:pt idx="9">
                  <c:v>Portugal</c:v>
                </c:pt>
                <c:pt idx="10">
                  <c:v>Niederlande</c:v>
                </c:pt>
                <c:pt idx="11">
                  <c:v>Türkei</c:v>
                </c:pt>
                <c:pt idx="12">
                  <c:v>Kroatien</c:v>
                </c:pt>
                <c:pt idx="13">
                  <c:v>Rumänien</c:v>
                </c:pt>
                <c:pt idx="14">
                  <c:v>Russland</c:v>
                </c:pt>
                <c:pt idx="15">
                  <c:v>Australien</c:v>
                </c:pt>
                <c:pt idx="16">
                  <c:v>weitere Ausländer</c:v>
                </c:pt>
              </c:strCache>
            </c:strRef>
          </c:cat>
          <c:val>
            <c:numRef>
              <c:f>'Exklusive Daten zu den Gründern'!$C$64:$S$64</c:f>
              <c:numCache>
                <c:formatCode>0.00%</c:formatCode>
                <c:ptCount val="17"/>
                <c:pt idx="0">
                  <c:v>0.32894736842105265</c:v>
                </c:pt>
                <c:pt idx="1">
                  <c:v>9.6491228070175433E-2</c:v>
                </c:pt>
                <c:pt idx="2">
                  <c:v>5.921052631578947E-2</c:v>
                </c:pt>
                <c:pt idx="3">
                  <c:v>3.8377192982456142E-2</c:v>
                </c:pt>
                <c:pt idx="4">
                  <c:v>1.2061403508771929E-2</c:v>
                </c:pt>
                <c:pt idx="5">
                  <c:v>2.4122807017543858E-2</c:v>
                </c:pt>
                <c:pt idx="6">
                  <c:v>2.4122807017543858E-2</c:v>
                </c:pt>
                <c:pt idx="7">
                  <c:v>2.7412280701754384E-2</c:v>
                </c:pt>
                <c:pt idx="8">
                  <c:v>5.4824561403508769E-3</c:v>
                </c:pt>
                <c:pt idx="9">
                  <c:v>3.0701754385964911E-2</c:v>
                </c:pt>
                <c:pt idx="10">
                  <c:v>1.425438596491228E-2</c:v>
                </c:pt>
                <c:pt idx="11">
                  <c:v>1.7543859649122806E-2</c:v>
                </c:pt>
                <c:pt idx="12">
                  <c:v>1.8640350877192981E-2</c:v>
                </c:pt>
                <c:pt idx="13">
                  <c:v>1.2061403508771929E-2</c:v>
                </c:pt>
                <c:pt idx="14">
                  <c:v>5.4824561403508769E-3</c:v>
                </c:pt>
                <c:pt idx="15">
                  <c:v>4.3859649122807015E-3</c:v>
                </c:pt>
                <c:pt idx="16">
                  <c:v>0.2807017543859649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9779584"/>
        <c:axId val="109789568"/>
        <c:axId val="0"/>
      </c:bar3DChart>
      <c:catAx>
        <c:axId val="109779584"/>
        <c:scaling>
          <c:orientation val="minMax"/>
        </c:scaling>
        <c:delete val="0"/>
        <c:axPos val="b"/>
        <c:majorTickMark val="out"/>
        <c:minorTickMark val="none"/>
        <c:tickLblPos val="nextTo"/>
        <c:crossAx val="109789568"/>
        <c:crosses val="autoZero"/>
        <c:auto val="1"/>
        <c:lblAlgn val="ctr"/>
        <c:lblOffset val="100"/>
        <c:noMultiLvlLbl val="0"/>
      </c:catAx>
      <c:valAx>
        <c:axId val="10978956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109779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610013194163758"/>
          <c:y val="0.41878824230168016"/>
          <c:w val="0.13571572374041219"/>
          <c:h val="0.27262812033587486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744272</xdr:colOff>
      <xdr:row>3</xdr:row>
      <xdr:rowOff>0</xdr:rowOff>
    </xdr:from>
    <xdr:to>
      <xdr:col>13</xdr:col>
      <xdr:colOff>408781</xdr:colOff>
      <xdr:row>19</xdr:row>
      <xdr:rowOff>105835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1191949</xdr:colOff>
      <xdr:row>21</xdr:row>
      <xdr:rowOff>3969</xdr:rowOff>
    </xdr:from>
    <xdr:to>
      <xdr:col>15</xdr:col>
      <xdr:colOff>132294</xdr:colOff>
      <xdr:row>37</xdr:row>
      <xdr:rowOff>141552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418522</xdr:colOff>
      <xdr:row>39</xdr:row>
      <xdr:rowOff>23813</xdr:rowOff>
    </xdr:from>
    <xdr:to>
      <xdr:col>16</xdr:col>
      <xdr:colOff>1262062</xdr:colOff>
      <xdr:row>57</xdr:row>
      <xdr:rowOff>95251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178593</xdr:colOff>
      <xdr:row>66</xdr:row>
      <xdr:rowOff>95250</xdr:rowOff>
    </xdr:from>
    <xdr:to>
      <xdr:col>8</xdr:col>
      <xdr:colOff>476250</xdr:colOff>
      <xdr:row>82</xdr:row>
      <xdr:rowOff>35719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elle2" displayName="Tabelle2" ref="A3:F30" totalsRowShown="0">
  <autoFilter ref="A3:F30"/>
  <tableColumns count="6">
    <tableColumn id="1" name="Kanton"/>
    <tableColumn id="2" name="Okt-Dez 2011" dataDxfId="42" dataCellStyle="Komma"/>
    <tableColumn id="3" name="Okt-Dez 2012" dataDxfId="41" dataCellStyle="Komma"/>
    <tableColumn id="4" name="Entwicklung (OktDez2011-OktDez2012) in %" dataDxfId="40"/>
    <tableColumn id="5" name="Entwicklung (OktDez2011-OktDez2012) absolut"/>
    <tableColumn id="6" name="% der gesamten Gründungen" dataDxfId="3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elle22" displayName="Tabelle22" ref="I3:K10" totalsRowShown="0">
  <tableColumns count="3">
    <tableColumn id="1" name="Rechtsform"/>
    <tableColumn id="3" name="2012" dataDxfId="38" dataCellStyle="Komma"/>
    <tableColumn id="6" name="%er-Anteil 2012" dataDxfId="37">
      <calculatedColumnFormula>Tabelle22[[#This Row],[2012]]/J$10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Tabelle24" displayName="Tabelle24" ref="A34:E61" totalsRowShown="0">
  <autoFilter ref="A34:E61"/>
  <tableColumns count="5">
    <tableColumn id="1" name="Kanton"/>
    <tableColumn id="2" name="2011" dataDxfId="36" dataCellStyle="Komma"/>
    <tableColumn id="3" name="2012" dataDxfId="35" dataCellStyle="Komma"/>
    <tableColumn id="4" name="Entwicklung (2011-2012) in %" dataDxfId="34"/>
    <tableColumn id="5" name="Entwicklung (2011-2012) absolut" dataDxfId="3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elle4" displayName="Tabelle4" ref="B44:J51" totalsRowShown="0">
  <autoFilter ref="B44:J51"/>
  <tableColumns count="9">
    <tableColumn id="1" name="Jahr"/>
    <tableColumn id="2" name="Schweiz" dataDxfId="32"/>
    <tableColumn id="3" name="Deutschland" dataDxfId="31"/>
    <tableColumn id="4" name="Italien" dataDxfId="30"/>
    <tableColumn id="5" name="Österreich" dataDxfId="29"/>
    <tableColumn id="6" name="Frankreich" dataDxfId="28"/>
    <tableColumn id="7" name="Türkei" dataDxfId="27"/>
    <tableColumn id="8" name="Serbien" dataDxfId="26"/>
    <tableColumn id="9" name="Mazedonien" dataDxfId="2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elle5" displayName="Tabelle5" ref="B6:E15" totalsRowShown="0" headerRowDxfId="24">
  <autoFilter ref="B6:E15"/>
  <tableColumns count="4">
    <tableColumn id="1" name="Jahr"/>
    <tableColumn id="2" name="Männer" dataDxfId="23"/>
    <tableColumn id="3" name="Frauen" dataDxfId="22"/>
    <tableColumn id="4" name="Firmen" dataDxfId="2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elle6" displayName="Tabelle6" ref="B25:E34" totalsRowShown="0">
  <autoFilter ref="B25:E34"/>
  <tableColumns count="4">
    <tableColumn id="1" name="Jahr"/>
    <tableColumn id="2" name="Männer" dataDxfId="20"/>
    <tableColumn id="3" name="Frauen" dataDxfId="19"/>
    <tableColumn id="4" name="Gesamt" dataDxfId="18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elle8" displayName="Tabelle8" ref="B62:T64" totalsRowShown="0">
  <autoFilter ref="B62:T64"/>
  <tableColumns count="19">
    <tableColumn id="1" name="Jahr"/>
    <tableColumn id="2" name="Deutschland" dataDxfId="17"/>
    <tableColumn id="3" name="Italien" dataDxfId="16"/>
    <tableColumn id="4" name="Frankreich" dataDxfId="15"/>
    <tableColumn id="5" name="Österreich" dataDxfId="14"/>
    <tableColumn id="6" name="Grossbritannien" dataDxfId="13"/>
    <tableColumn id="7" name="Mazedonien" dataDxfId="12"/>
    <tableColumn id="8" name="Republik Serbien" dataDxfId="11"/>
    <tableColumn id="9" name="Spanien" dataDxfId="10"/>
    <tableColumn id="10" name="Indien" dataDxfId="9"/>
    <tableColumn id="11" name="Portugal" dataDxfId="8"/>
    <tableColumn id="12" name="Niederlande" dataDxfId="7"/>
    <tableColumn id="13" name="Türkei" dataDxfId="6"/>
    <tableColumn id="14" name="Kroatien" dataDxfId="5"/>
    <tableColumn id="15" name="Rumänien" dataDxfId="4"/>
    <tableColumn id="16" name="Russland" dataDxfId="3"/>
    <tableColumn id="17" name="Australien" dataDxfId="2"/>
    <tableColumn id="18" name="weitere Ausländer" dataDxfId="1">
      <calculatedColumnFormula>1-SUM(Tabelle8[[#This Row],[Deutschland]:[Australien]])</calculatedColumnFormula>
    </tableColumn>
    <tableColumn id="19" name="Total" dataDxfId="0">
      <calculatedColumnFormula>SUM(Tabelle8[[#This Row],[Deutschland]:[weitere Ausländer]])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zoomScale="80" zoomScaleNormal="80" workbookViewId="0"/>
  </sheetViews>
  <sheetFormatPr baseColWidth="10" defaultRowHeight="15" x14ac:dyDescent="0.25"/>
  <cols>
    <col min="2" max="2" width="20" customWidth="1"/>
    <col min="3" max="3" width="18" bestFit="1" customWidth="1"/>
    <col min="4" max="4" width="44.140625" bestFit="1" customWidth="1"/>
    <col min="5" max="5" width="47" bestFit="1" customWidth="1"/>
    <col min="6" max="6" width="30" customWidth="1"/>
    <col min="9" max="9" width="13.28515625" customWidth="1"/>
    <col min="10" max="10" width="13.42578125" bestFit="1" customWidth="1"/>
    <col min="11" max="11" width="23.7109375" bestFit="1" customWidth="1"/>
  </cols>
  <sheetData>
    <row r="1" spans="1:20" ht="18.75" x14ac:dyDescent="0.3">
      <c r="A1" s="41" t="s">
        <v>43</v>
      </c>
      <c r="B1" s="42"/>
      <c r="C1" s="42"/>
      <c r="D1" s="2"/>
      <c r="E1" s="2"/>
      <c r="F1" s="2"/>
      <c r="G1" s="2"/>
      <c r="H1" s="2"/>
      <c r="I1" s="8" t="s">
        <v>32</v>
      </c>
      <c r="J1" s="3"/>
      <c r="K1" s="3"/>
    </row>
    <row r="2" spans="1:20" x14ac:dyDescent="0.25">
      <c r="A2" s="1"/>
      <c r="B2" s="1"/>
      <c r="C2" s="1"/>
      <c r="D2" s="1"/>
      <c r="E2" s="1"/>
      <c r="F2" s="1"/>
      <c r="G2" s="1"/>
      <c r="I2" s="1"/>
      <c r="J2" s="1"/>
      <c r="K2" s="1"/>
      <c r="L2" s="1"/>
    </row>
    <row r="3" spans="1:20" x14ac:dyDescent="0.25">
      <c r="A3" s="1" t="s">
        <v>25</v>
      </c>
      <c r="B3" s="9" t="s">
        <v>38</v>
      </c>
      <c r="C3" s="9" t="s">
        <v>39</v>
      </c>
      <c r="D3" s="10" t="s">
        <v>41</v>
      </c>
      <c r="E3" s="1" t="s">
        <v>77</v>
      </c>
      <c r="F3" s="1" t="s">
        <v>27</v>
      </c>
      <c r="G3" s="1"/>
      <c r="H3" s="2"/>
      <c r="I3" s="1" t="s">
        <v>26</v>
      </c>
      <c r="J3" s="9" t="s">
        <v>40</v>
      </c>
      <c r="K3" s="20" t="s">
        <v>44</v>
      </c>
      <c r="L3" s="1"/>
    </row>
    <row r="4" spans="1:20" x14ac:dyDescent="0.25">
      <c r="A4" s="1" t="s">
        <v>2</v>
      </c>
      <c r="B4" s="11">
        <v>579</v>
      </c>
      <c r="C4" s="11">
        <v>625</v>
      </c>
      <c r="D4" s="7">
        <f>(Tabelle2[[#This Row],[Okt-Dez 2012]]/Tabelle2[[#This Row],[Okt-Dez 2011]])-1</f>
        <v>7.9447322970638945E-2</v>
      </c>
      <c r="E4" s="1">
        <f>Tabelle2[[#This Row],[Okt-Dez 2012]]-Tabelle2[[#This Row],[Okt-Dez 2011]]</f>
        <v>46</v>
      </c>
      <c r="F4" s="12">
        <f>Tabelle2[[#This Row],[Okt-Dez 2012]]/C$30</f>
        <v>6.0038424591738714E-2</v>
      </c>
      <c r="G4" s="1"/>
      <c r="H4" s="2"/>
      <c r="I4" s="1" t="s">
        <v>33</v>
      </c>
      <c r="J4" s="11">
        <v>12363</v>
      </c>
      <c r="K4" s="21">
        <f>Tabelle22[[#This Row],[2012]]/J$10</f>
        <v>0.31402880438924025</v>
      </c>
      <c r="L4" s="1"/>
    </row>
    <row r="5" spans="1:20" x14ac:dyDescent="0.25">
      <c r="A5" s="1" t="s">
        <v>20</v>
      </c>
      <c r="B5" s="11">
        <v>26</v>
      </c>
      <c r="C5" s="11">
        <v>36</v>
      </c>
      <c r="D5" s="7">
        <f>(Tabelle2[[#This Row],[Okt-Dez 2012]]/Tabelle2[[#This Row],[Okt-Dez 2011]])-1</f>
        <v>0.38461538461538458</v>
      </c>
      <c r="E5" s="1">
        <f>Tabelle2[[#This Row],[Okt-Dez 2012]]-Tabelle2[[#This Row],[Okt-Dez 2011]]</f>
        <v>10</v>
      </c>
      <c r="F5" s="12">
        <f>Tabelle2[[#This Row],[Okt-Dez 2012]]/C$30</f>
        <v>3.4582132564841498E-3</v>
      </c>
      <c r="G5" s="1"/>
      <c r="H5" s="2"/>
      <c r="I5" s="1" t="s">
        <v>2</v>
      </c>
      <c r="J5" s="11">
        <v>9747</v>
      </c>
      <c r="K5" s="21">
        <f>Tabelle22[[#This Row],[2012]]/J$10</f>
        <v>0.2475805837079936</v>
      </c>
      <c r="L5" s="1"/>
    </row>
    <row r="6" spans="1:20" x14ac:dyDescent="0.25">
      <c r="A6" s="1" t="s">
        <v>17</v>
      </c>
      <c r="B6" s="11">
        <v>112</v>
      </c>
      <c r="C6" s="11">
        <v>85</v>
      </c>
      <c r="D6" s="7">
        <f>(Tabelle2[[#This Row],[Okt-Dez 2012]]/Tabelle2[[#This Row],[Okt-Dez 2011]])-1</f>
        <v>-0.2410714285714286</v>
      </c>
      <c r="E6" s="1">
        <f>Tabelle2[[#This Row],[Okt-Dez 2012]]-Tabelle2[[#This Row],[Okt-Dez 2011]]</f>
        <v>-27</v>
      </c>
      <c r="F6" s="12">
        <f>Tabelle2[[#This Row],[Okt-Dez 2012]]/C$30</f>
        <v>8.1652257444764648E-3</v>
      </c>
      <c r="G6" s="1"/>
      <c r="H6" s="2"/>
      <c r="I6" s="1" t="s">
        <v>34</v>
      </c>
      <c r="J6" s="11">
        <v>1098</v>
      </c>
      <c r="K6" s="21">
        <f>Tabelle22[[#This Row],[2012]]/J$10</f>
        <v>2.788996418501867E-2</v>
      </c>
      <c r="L6" s="1"/>
    </row>
    <row r="7" spans="1:20" x14ac:dyDescent="0.25">
      <c r="A7" s="1" t="s">
        <v>1</v>
      </c>
      <c r="B7" s="11">
        <v>766</v>
      </c>
      <c r="C7" s="11">
        <v>810</v>
      </c>
      <c r="D7" s="7">
        <f>(Tabelle2[[#This Row],[Okt-Dez 2012]]/Tabelle2[[#This Row],[Okt-Dez 2011]])-1</f>
        <v>5.7441253263707637E-2</v>
      </c>
      <c r="E7" s="1">
        <f>Tabelle2[[#This Row],[Okt-Dez 2012]]-Tabelle2[[#This Row],[Okt-Dez 2011]]</f>
        <v>44</v>
      </c>
      <c r="F7" s="12">
        <f>Tabelle2[[#This Row],[Okt-Dez 2012]]/C$30</f>
        <v>7.7809798270893377E-2</v>
      </c>
      <c r="G7" s="1"/>
      <c r="H7" s="2"/>
      <c r="I7" s="1" t="s">
        <v>35</v>
      </c>
      <c r="J7" s="11">
        <v>70</v>
      </c>
      <c r="K7" s="21">
        <f>Tabelle22[[#This Row],[2012]]/J$10</f>
        <v>1.7780487185348878E-3</v>
      </c>
      <c r="L7" s="1"/>
    </row>
    <row r="8" spans="1:20" x14ac:dyDescent="0.25">
      <c r="A8" s="1" t="s">
        <v>5</v>
      </c>
      <c r="B8" s="11">
        <v>271</v>
      </c>
      <c r="C8" s="11">
        <v>252</v>
      </c>
      <c r="D8" s="7">
        <f>(Tabelle2[[#This Row],[Okt-Dez 2012]]/Tabelle2[[#This Row],[Okt-Dez 2011]])-1</f>
        <v>-7.011070110701112E-2</v>
      </c>
      <c r="E8" s="1">
        <f>Tabelle2[[#This Row],[Okt-Dez 2012]]-Tabelle2[[#This Row],[Okt-Dez 2011]]</f>
        <v>-19</v>
      </c>
      <c r="F8" s="12">
        <f>Tabelle2[[#This Row],[Okt-Dez 2012]]/C$30</f>
        <v>2.420749279538905E-2</v>
      </c>
      <c r="G8" s="1"/>
      <c r="H8" s="2"/>
      <c r="I8" s="1" t="s">
        <v>23</v>
      </c>
      <c r="J8" s="11">
        <v>13713</v>
      </c>
      <c r="K8" s="21">
        <f>Tabelle22[[#This Row],[2012]]/J$10</f>
        <v>0.34831974396098453</v>
      </c>
      <c r="L8" s="1"/>
    </row>
    <row r="9" spans="1:20" x14ac:dyDescent="0.25">
      <c r="A9" s="1" t="s">
        <v>7</v>
      </c>
      <c r="B9" s="11">
        <v>267</v>
      </c>
      <c r="C9" s="11">
        <v>262</v>
      </c>
      <c r="D9" s="7">
        <f>(Tabelle2[[#This Row],[Okt-Dez 2012]]/Tabelle2[[#This Row],[Okt-Dez 2011]])-1</f>
        <v>-1.8726591760299671E-2</v>
      </c>
      <c r="E9" s="1">
        <f>Tabelle2[[#This Row],[Okt-Dez 2012]]-Tabelle2[[#This Row],[Okt-Dez 2011]]</f>
        <v>-5</v>
      </c>
      <c r="F9" s="12">
        <f>Tabelle2[[#This Row],[Okt-Dez 2012]]/C$30</f>
        <v>2.5168107588856868E-2</v>
      </c>
      <c r="G9" s="1"/>
      <c r="H9" s="2"/>
      <c r="I9" s="1" t="s">
        <v>36</v>
      </c>
      <c r="J9" s="11">
        <v>2378</v>
      </c>
      <c r="K9" s="21">
        <f>Tabelle22[[#This Row],[2012]]/J$10</f>
        <v>6.0402855038228044E-2</v>
      </c>
      <c r="L9" s="1"/>
    </row>
    <row r="10" spans="1:20" x14ac:dyDescent="0.25">
      <c r="A10" s="1" t="s">
        <v>14</v>
      </c>
      <c r="B10" s="11">
        <v>298</v>
      </c>
      <c r="C10" s="11">
        <v>342</v>
      </c>
      <c r="D10" s="7">
        <f>(Tabelle2[[#This Row],[Okt-Dez 2012]]/Tabelle2[[#This Row],[Okt-Dez 2011]])-1</f>
        <v>0.1476510067114094</v>
      </c>
      <c r="E10" s="1">
        <f>Tabelle2[[#This Row],[Okt-Dez 2012]]-Tabelle2[[#This Row],[Okt-Dez 2011]]</f>
        <v>44</v>
      </c>
      <c r="F10" s="12">
        <f>Tabelle2[[#This Row],[Okt-Dez 2012]]/C$30</f>
        <v>3.2853025936599424E-2</v>
      </c>
      <c r="G10" s="1"/>
      <c r="H10" s="2"/>
      <c r="I10" s="1" t="s">
        <v>31</v>
      </c>
      <c r="J10" s="16">
        <f t="shared" ref="J10" si="0">SUM(J4:J9)</f>
        <v>39369</v>
      </c>
      <c r="K10" s="12">
        <f>Tabelle22[[#This Row],[2012]]/J$10</f>
        <v>1</v>
      </c>
      <c r="L10" s="1"/>
    </row>
    <row r="11" spans="1:20" x14ac:dyDescent="0.25">
      <c r="A11" s="1" t="s">
        <v>8</v>
      </c>
      <c r="B11" s="11">
        <v>861</v>
      </c>
      <c r="C11" s="11">
        <v>864</v>
      </c>
      <c r="D11" s="7">
        <f>(Tabelle2[[#This Row],[Okt-Dez 2012]]/Tabelle2[[#This Row],[Okt-Dez 2011]])-1</f>
        <v>3.4843205574912606E-3</v>
      </c>
      <c r="E11" s="1">
        <f>Tabelle2[[#This Row],[Okt-Dez 2012]]-Tabelle2[[#This Row],[Okt-Dez 2011]]</f>
        <v>3</v>
      </c>
      <c r="F11" s="12">
        <f>Tabelle2[[#This Row],[Okt-Dez 2012]]/C$30</f>
        <v>8.2997118155619595E-2</v>
      </c>
      <c r="G11" s="1"/>
      <c r="H11" s="2"/>
      <c r="I11" s="1"/>
      <c r="J11" s="1"/>
      <c r="K11" s="1"/>
      <c r="L11" s="1"/>
    </row>
    <row r="12" spans="1:20" x14ac:dyDescent="0.25">
      <c r="A12" s="1" t="s">
        <v>19</v>
      </c>
      <c r="B12" s="11">
        <v>41</v>
      </c>
      <c r="C12" s="11">
        <v>43</v>
      </c>
      <c r="D12" s="7">
        <f>(Tabelle2[[#This Row],[Okt-Dez 2012]]/Tabelle2[[#This Row],[Okt-Dez 2011]])-1</f>
        <v>4.8780487804878092E-2</v>
      </c>
      <c r="E12" s="1">
        <f>Tabelle2[[#This Row],[Okt-Dez 2012]]-Tabelle2[[#This Row],[Okt-Dez 2011]]</f>
        <v>2</v>
      </c>
      <c r="F12" s="12">
        <f>Tabelle2[[#This Row],[Okt-Dez 2012]]/C$30</f>
        <v>4.1306436119116236E-3</v>
      </c>
      <c r="G12" s="1"/>
      <c r="H12" s="2"/>
      <c r="I12" s="1"/>
      <c r="J12" s="1"/>
      <c r="K12" s="1"/>
      <c r="L12" s="1"/>
    </row>
    <row r="13" spans="1:20" x14ac:dyDescent="0.25">
      <c r="A13" s="1" t="s">
        <v>12</v>
      </c>
      <c r="B13" s="11">
        <v>237</v>
      </c>
      <c r="C13" s="11">
        <v>259</v>
      </c>
      <c r="D13" s="7">
        <f>(Tabelle2[[#This Row],[Okt-Dez 2012]]/Tabelle2[[#This Row],[Okt-Dez 2011]])-1</f>
        <v>9.2827004219409259E-2</v>
      </c>
      <c r="E13" s="1">
        <f>Tabelle2[[#This Row],[Okt-Dez 2012]]-Tabelle2[[#This Row],[Okt-Dez 2011]]</f>
        <v>22</v>
      </c>
      <c r="F13" s="12">
        <f>Tabelle2[[#This Row],[Okt-Dez 2012]]/C$30</f>
        <v>2.4879923150816524E-2</v>
      </c>
      <c r="G13" s="1"/>
      <c r="H13" s="2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1"/>
    </row>
    <row r="14" spans="1:20" x14ac:dyDescent="0.25">
      <c r="A14" s="1" t="s">
        <v>21</v>
      </c>
      <c r="B14" s="11">
        <v>76</v>
      </c>
      <c r="C14" s="11">
        <v>97</v>
      </c>
      <c r="D14" s="7">
        <f>(Tabelle2[[#This Row],[Okt-Dez 2012]]/Tabelle2[[#This Row],[Okt-Dez 2011]])-1</f>
        <v>0.27631578947368429</v>
      </c>
      <c r="E14" s="1">
        <f>Tabelle2[[#This Row],[Okt-Dez 2012]]-Tabelle2[[#This Row],[Okt-Dez 2011]]</f>
        <v>21</v>
      </c>
      <c r="F14" s="12">
        <f>Tabelle2[[#This Row],[Okt-Dez 2012]]/C$30</f>
        <v>9.3179634966378475E-3</v>
      </c>
      <c r="G14" s="1"/>
      <c r="H14" s="2"/>
      <c r="I14" s="1"/>
      <c r="J14" s="1"/>
      <c r="K14" s="1"/>
      <c r="L14" s="1"/>
    </row>
    <row r="15" spans="1:20" x14ac:dyDescent="0.25">
      <c r="A15" s="1" t="s">
        <v>3</v>
      </c>
      <c r="B15" s="11">
        <v>419</v>
      </c>
      <c r="C15" s="11">
        <v>449</v>
      </c>
      <c r="D15" s="7">
        <f>(Tabelle2[[#This Row],[Okt-Dez 2012]]/Tabelle2[[#This Row],[Okt-Dez 2011]])-1</f>
        <v>7.1599045346061985E-2</v>
      </c>
      <c r="E15" s="23">
        <f>Tabelle2[[#This Row],[Okt-Dez 2012]]-Tabelle2[[#This Row],[Okt-Dez 2011]]</f>
        <v>30</v>
      </c>
      <c r="F15" s="12">
        <f>Tabelle2[[#This Row],[Okt-Dez 2012]]/C$30</f>
        <v>4.3131604226705089E-2</v>
      </c>
      <c r="G15" s="1"/>
      <c r="H15" s="2"/>
      <c r="I15" s="1"/>
      <c r="J15" s="1"/>
      <c r="K15" s="1"/>
      <c r="L15" s="1"/>
    </row>
    <row r="16" spans="1:20" x14ac:dyDescent="0.25">
      <c r="A16" s="1" t="s">
        <v>18</v>
      </c>
      <c r="B16" s="11">
        <v>178</v>
      </c>
      <c r="C16" s="11">
        <v>211</v>
      </c>
      <c r="D16" s="7">
        <f>(Tabelle2[[#This Row],[Okt-Dez 2012]]/Tabelle2[[#This Row],[Okt-Dez 2011]])-1</f>
        <v>0.18539325842696619</v>
      </c>
      <c r="E16" s="1">
        <f>Tabelle2[[#This Row],[Okt-Dez 2012]]-Tabelle2[[#This Row],[Okt-Dez 2011]]</f>
        <v>33</v>
      </c>
      <c r="F16" s="12">
        <f>Tabelle2[[#This Row],[Okt-Dez 2012]]/C$30</f>
        <v>2.026897214217099E-2</v>
      </c>
      <c r="G16" s="1"/>
      <c r="H16" s="2"/>
      <c r="I16" s="1"/>
      <c r="J16" s="2"/>
    </row>
    <row r="17" spans="1:9" x14ac:dyDescent="0.25">
      <c r="A17" s="1" t="s">
        <v>15</v>
      </c>
      <c r="B17" s="11">
        <v>57</v>
      </c>
      <c r="C17" s="11">
        <v>71</v>
      </c>
      <c r="D17" s="7">
        <f>(Tabelle2[[#This Row],[Okt-Dez 2012]]/Tabelle2[[#This Row],[Okt-Dez 2011]])-1</f>
        <v>0.2456140350877194</v>
      </c>
      <c r="E17" s="1">
        <f>Tabelle2[[#This Row],[Okt-Dez 2012]]-Tabelle2[[#This Row],[Okt-Dez 2011]]</f>
        <v>14</v>
      </c>
      <c r="F17" s="12">
        <f>Tabelle2[[#This Row],[Okt-Dez 2012]]/C$30</f>
        <v>6.820365033621518E-3</v>
      </c>
      <c r="G17" s="1"/>
      <c r="I17" s="1"/>
    </row>
    <row r="18" spans="1:9" x14ac:dyDescent="0.25">
      <c r="A18" s="1" t="s">
        <v>16</v>
      </c>
      <c r="B18" s="11">
        <v>85</v>
      </c>
      <c r="C18" s="11">
        <v>67</v>
      </c>
      <c r="D18" s="7">
        <f>(Tabelle2[[#This Row],[Okt-Dez 2012]]/Tabelle2[[#This Row],[Okt-Dez 2011]])-1</f>
        <v>-0.21176470588235297</v>
      </c>
      <c r="E18" s="1">
        <f>Tabelle2[[#This Row],[Okt-Dez 2012]]-Tabelle2[[#This Row],[Okt-Dez 2011]]</f>
        <v>-18</v>
      </c>
      <c r="F18" s="12">
        <f>Tabelle2[[#This Row],[Okt-Dez 2012]]/C$30</f>
        <v>6.4361191162343899E-3</v>
      </c>
      <c r="G18" s="1"/>
      <c r="I18" s="1"/>
    </row>
    <row r="19" spans="1:9" x14ac:dyDescent="0.25">
      <c r="A19" s="1" t="s">
        <v>4</v>
      </c>
      <c r="B19" s="11">
        <v>573</v>
      </c>
      <c r="C19" s="11">
        <v>534</v>
      </c>
      <c r="D19" s="7">
        <f>(Tabelle2[[#This Row],[Okt-Dez 2012]]/Tabelle2[[#This Row],[Okt-Dez 2011]])-1</f>
        <v>-6.8062827225130906E-2</v>
      </c>
      <c r="E19" s="1">
        <f>Tabelle2[[#This Row],[Okt-Dez 2012]]-Tabelle2[[#This Row],[Okt-Dez 2011]]</f>
        <v>-39</v>
      </c>
      <c r="F19" s="12">
        <f>Tabelle2[[#This Row],[Okt-Dez 2012]]/C$30</f>
        <v>5.1296829971181554E-2</v>
      </c>
      <c r="G19" s="1"/>
      <c r="I19" s="1"/>
    </row>
    <row r="20" spans="1:9" x14ac:dyDescent="0.25">
      <c r="A20" s="1" t="s">
        <v>30</v>
      </c>
      <c r="B20" s="11">
        <v>87</v>
      </c>
      <c r="C20" s="11">
        <v>101</v>
      </c>
      <c r="D20" s="7">
        <f>(Tabelle2[[#This Row],[Okt-Dez 2012]]/Tabelle2[[#This Row],[Okt-Dez 2011]])-1</f>
        <v>0.16091954022988508</v>
      </c>
      <c r="E20" s="1">
        <f>Tabelle2[[#This Row],[Okt-Dez 2012]]-Tabelle2[[#This Row],[Okt-Dez 2011]]</f>
        <v>14</v>
      </c>
      <c r="F20" s="12">
        <f>Tabelle2[[#This Row],[Okt-Dez 2012]]/C$30</f>
        <v>9.7022094140249756E-3</v>
      </c>
      <c r="G20" s="1"/>
      <c r="I20" s="3"/>
    </row>
    <row r="21" spans="1:9" x14ac:dyDescent="0.25">
      <c r="A21" s="1" t="s">
        <v>10</v>
      </c>
      <c r="B21" s="11">
        <v>248</v>
      </c>
      <c r="C21" s="11">
        <v>205</v>
      </c>
      <c r="D21" s="7">
        <f>(Tabelle2[[#This Row],[Okt-Dez 2012]]/Tabelle2[[#This Row],[Okt-Dez 2011]])-1</f>
        <v>-0.17338709677419351</v>
      </c>
      <c r="E21" s="1">
        <f>Tabelle2[[#This Row],[Okt-Dez 2012]]-Tabelle2[[#This Row],[Okt-Dez 2011]]</f>
        <v>-43</v>
      </c>
      <c r="F21" s="12">
        <f>Tabelle2[[#This Row],[Okt-Dez 2012]]/C$30</f>
        <v>1.9692603266090299E-2</v>
      </c>
      <c r="G21" s="1"/>
      <c r="I21" s="3"/>
    </row>
    <row r="22" spans="1:9" x14ac:dyDescent="0.25">
      <c r="A22" s="1" t="s">
        <v>6</v>
      </c>
      <c r="B22" s="11">
        <v>347</v>
      </c>
      <c r="C22" s="11">
        <v>382</v>
      </c>
      <c r="D22" s="7">
        <f>(Tabelle2[[#This Row],[Okt-Dez 2012]]/Tabelle2[[#This Row],[Okt-Dez 2011]])-1</f>
        <v>0.10086455331412103</v>
      </c>
      <c r="E22" s="1">
        <f>Tabelle2[[#This Row],[Okt-Dez 2012]]-Tabelle2[[#This Row],[Okt-Dez 2011]]</f>
        <v>35</v>
      </c>
      <c r="F22" s="12">
        <f>Tabelle2[[#This Row],[Okt-Dez 2012]]/C$30</f>
        <v>3.6695485110470702E-2</v>
      </c>
      <c r="G22" s="1"/>
      <c r="I22" s="3"/>
    </row>
    <row r="23" spans="1:9" x14ac:dyDescent="0.25">
      <c r="A23" s="1" t="s">
        <v>9</v>
      </c>
      <c r="B23" s="11">
        <v>282</v>
      </c>
      <c r="C23" s="11">
        <v>259</v>
      </c>
      <c r="D23" s="7">
        <f>(Tabelle2[[#This Row],[Okt-Dez 2012]]/Tabelle2[[#This Row],[Okt-Dez 2011]])-1</f>
        <v>-8.1560283687943214E-2</v>
      </c>
      <c r="E23" s="1">
        <f>Tabelle2[[#This Row],[Okt-Dez 2012]]-Tabelle2[[#This Row],[Okt-Dez 2011]]</f>
        <v>-23</v>
      </c>
      <c r="F23" s="12">
        <f>Tabelle2[[#This Row],[Okt-Dez 2012]]/C$30</f>
        <v>2.4879923150816524E-2</v>
      </c>
      <c r="G23" s="1"/>
      <c r="I23" s="3"/>
    </row>
    <row r="24" spans="1:9" x14ac:dyDescent="0.25">
      <c r="A24" s="1" t="s">
        <v>11</v>
      </c>
      <c r="B24" s="11">
        <v>709</v>
      </c>
      <c r="C24" s="11">
        <v>773</v>
      </c>
      <c r="D24" s="7">
        <f>(Tabelle2[[#This Row],[Okt-Dez 2012]]/Tabelle2[[#This Row],[Okt-Dez 2011]])-1</f>
        <v>9.0267983074753255E-2</v>
      </c>
      <c r="E24" s="23">
        <f>Tabelle2[[#This Row],[Okt-Dez 2012]]-Tabelle2[[#This Row],[Okt-Dez 2011]]</f>
        <v>64</v>
      </c>
      <c r="F24" s="12">
        <f>Tabelle2[[#This Row],[Okt-Dez 2012]]/C$30</f>
        <v>7.4255523535062443E-2</v>
      </c>
      <c r="G24" s="1"/>
      <c r="I24" s="3"/>
    </row>
    <row r="25" spans="1:9" x14ac:dyDescent="0.25">
      <c r="A25" s="1" t="s">
        <v>22</v>
      </c>
      <c r="B25" s="11">
        <v>29</v>
      </c>
      <c r="C25" s="11">
        <v>37</v>
      </c>
      <c r="D25" s="7">
        <f>(Tabelle2[[#This Row],[Okt-Dez 2012]]/Tabelle2[[#This Row],[Okt-Dez 2011]])-1</f>
        <v>0.27586206896551735</v>
      </c>
      <c r="E25" s="23">
        <f>Tabelle2[[#This Row],[Okt-Dez 2012]]-Tabelle2[[#This Row],[Okt-Dez 2011]]</f>
        <v>8</v>
      </c>
      <c r="F25" s="7">
        <f>Tabelle2[[#This Row],[Okt-Dez 2012]]/C$30</f>
        <v>3.5542747358309318E-3</v>
      </c>
      <c r="G25" s="1"/>
      <c r="I25" s="3"/>
    </row>
    <row r="26" spans="1:9" x14ac:dyDescent="0.25">
      <c r="A26" s="1" t="s">
        <v>28</v>
      </c>
      <c r="B26" s="11">
        <v>897</v>
      </c>
      <c r="C26" s="11">
        <v>830</v>
      </c>
      <c r="D26" s="7">
        <f>(Tabelle2[[#This Row],[Okt-Dez 2012]]/Tabelle2[[#This Row],[Okt-Dez 2011]])-1</f>
        <v>-7.46934225195095E-2</v>
      </c>
      <c r="E26" s="23">
        <f>Tabelle2[[#This Row],[Okt-Dez 2012]]-Tabelle2[[#This Row],[Okt-Dez 2011]]</f>
        <v>-67</v>
      </c>
      <c r="F26" s="7">
        <f>Tabelle2[[#This Row],[Okt-Dez 2012]]/C$30</f>
        <v>7.9731027857829012E-2</v>
      </c>
      <c r="G26" s="1"/>
      <c r="I26" s="3"/>
    </row>
    <row r="27" spans="1:9" x14ac:dyDescent="0.25">
      <c r="A27" s="1" t="s">
        <v>13</v>
      </c>
      <c r="B27" s="11">
        <v>510</v>
      </c>
      <c r="C27" s="11">
        <v>462</v>
      </c>
      <c r="D27" s="7">
        <f>(Tabelle2[[#This Row],[Okt-Dez 2012]]/Tabelle2[[#This Row],[Okt-Dez 2011]])-1</f>
        <v>-9.4117647058823528E-2</v>
      </c>
      <c r="E27" s="23">
        <f>Tabelle2[[#This Row],[Okt-Dez 2012]]-Tabelle2[[#This Row],[Okt-Dez 2011]]</f>
        <v>-48</v>
      </c>
      <c r="F27" s="7">
        <f>Tabelle2[[#This Row],[Okt-Dez 2012]]/C$30</f>
        <v>4.4380403458213258E-2</v>
      </c>
      <c r="G27" s="1"/>
    </row>
    <row r="28" spans="1:9" x14ac:dyDescent="0.25">
      <c r="A28" s="1" t="s">
        <v>29</v>
      </c>
      <c r="B28" s="11">
        <v>577</v>
      </c>
      <c r="C28" s="11">
        <v>582</v>
      </c>
      <c r="D28" s="7">
        <f>(Tabelle2[[#This Row],[Okt-Dez 2012]]/Tabelle2[[#This Row],[Okt-Dez 2011]])-1</f>
        <v>8.6655112651645716E-3</v>
      </c>
      <c r="E28" s="23">
        <f>Tabelle2[[#This Row],[Okt-Dez 2012]]-Tabelle2[[#This Row],[Okt-Dez 2011]]</f>
        <v>5</v>
      </c>
      <c r="F28" s="7">
        <f>Tabelle2[[#This Row],[Okt-Dez 2012]]/C$30</f>
        <v>5.5907780979827092E-2</v>
      </c>
      <c r="G28" s="1"/>
    </row>
    <row r="29" spans="1:9" x14ac:dyDescent="0.25">
      <c r="A29" s="1" t="s">
        <v>0</v>
      </c>
      <c r="B29" s="11">
        <v>1734</v>
      </c>
      <c r="C29" s="11">
        <v>1772</v>
      </c>
      <c r="D29" s="7">
        <f>(Tabelle2[[#This Row],[Okt-Dez 2012]]/Tabelle2[[#This Row],[Okt-Dez 2011]])-1</f>
        <v>2.1914648212226107E-2</v>
      </c>
      <c r="E29" s="23">
        <f>Tabelle2[[#This Row],[Okt-Dez 2012]]-Tabelle2[[#This Row],[Okt-Dez 2011]]</f>
        <v>38</v>
      </c>
      <c r="F29" s="7">
        <f>Tabelle2[[#This Row],[Okt-Dez 2012]]/C$30</f>
        <v>0.17022094140249761</v>
      </c>
      <c r="G29" s="1"/>
    </row>
    <row r="30" spans="1:9" x14ac:dyDescent="0.25">
      <c r="A30" s="13" t="s">
        <v>31</v>
      </c>
      <c r="B30" s="14">
        <f>SUM(B4:B29)</f>
        <v>10266</v>
      </c>
      <c r="C30" s="14">
        <f>SUM(C4:C29)</f>
        <v>10410</v>
      </c>
      <c r="D30" s="15">
        <f>(Tabelle2[[#This Row],[Okt-Dez 2012]]/Tabelle2[[#This Row],[Okt-Dez 2011]])-1</f>
        <v>1.4026884862653466E-2</v>
      </c>
      <c r="E30" s="47">
        <f>SUM(E4:E29)</f>
        <v>144</v>
      </c>
      <c r="F30" s="15">
        <f>SUM(C4:C29)/Tabelle2[[#This Row],[Okt-Dez 2012]]</f>
        <v>1</v>
      </c>
      <c r="G30" s="1"/>
    </row>
    <row r="31" spans="1:9" x14ac:dyDescent="0.25">
      <c r="A31" s="1"/>
      <c r="B31" s="1"/>
      <c r="C31" s="1"/>
      <c r="D31" s="1"/>
      <c r="E31" s="23"/>
      <c r="F31" s="23"/>
      <c r="G31" s="1"/>
    </row>
    <row r="32" spans="1:9" x14ac:dyDescent="0.25">
      <c r="A32" s="1"/>
      <c r="B32" s="1"/>
      <c r="C32" s="1"/>
      <c r="D32" s="1"/>
      <c r="E32" s="23"/>
      <c r="F32" s="23"/>
      <c r="G32" s="1"/>
    </row>
    <row r="33" spans="1:10" x14ac:dyDescent="0.25">
      <c r="A33" s="1"/>
      <c r="B33" s="1"/>
      <c r="C33" s="1"/>
      <c r="D33" s="1"/>
      <c r="E33" s="23"/>
      <c r="F33" s="23"/>
      <c r="G33" s="1"/>
    </row>
    <row r="34" spans="1:10" s="3" customFormat="1" x14ac:dyDescent="0.25">
      <c r="A34" s="1" t="s">
        <v>25</v>
      </c>
      <c r="B34" s="9" t="s">
        <v>24</v>
      </c>
      <c r="C34" s="9" t="s">
        <v>40</v>
      </c>
      <c r="D34" s="10" t="s">
        <v>42</v>
      </c>
      <c r="E34" s="23" t="s">
        <v>78</v>
      </c>
      <c r="F34" s="23"/>
      <c r="G34" s="1"/>
      <c r="I34" s="4"/>
    </row>
    <row r="35" spans="1:10" s="3" customFormat="1" x14ac:dyDescent="0.25">
      <c r="A35" s="1" t="s">
        <v>2</v>
      </c>
      <c r="B35" s="16">
        <v>2254</v>
      </c>
      <c r="C35" s="11">
        <v>2243</v>
      </c>
      <c r="D35" s="7">
        <f>(Tabelle24[[#This Row],[2012]]/Tabelle24[[#This Row],[2011]])-1</f>
        <v>-4.8802129547471651E-3</v>
      </c>
      <c r="E35" s="23">
        <f>Tabelle24[[#This Row],[2012]]-Tabelle24[[#This Row],[2011]]</f>
        <v>-11</v>
      </c>
      <c r="F35" s="23"/>
      <c r="G35" s="1"/>
      <c r="I35" s="5"/>
      <c r="J35" s="6"/>
    </row>
    <row r="36" spans="1:10" s="3" customFormat="1" x14ac:dyDescent="0.25">
      <c r="A36" s="1" t="s">
        <v>20</v>
      </c>
      <c r="B36" s="16">
        <v>109</v>
      </c>
      <c r="C36" s="11">
        <v>123</v>
      </c>
      <c r="D36" s="7">
        <f>(Tabelle24[[#This Row],[2012]]/Tabelle24[[#This Row],[2011]])-1</f>
        <v>0.12844036697247696</v>
      </c>
      <c r="E36" s="23">
        <f>Tabelle24[[#This Row],[2012]]-Tabelle24[[#This Row],[2011]]</f>
        <v>14</v>
      </c>
      <c r="F36" s="23"/>
      <c r="G36" s="1"/>
      <c r="I36" s="5"/>
      <c r="J36" s="6"/>
    </row>
    <row r="37" spans="1:10" s="3" customFormat="1" x14ac:dyDescent="0.25">
      <c r="A37" s="1" t="s">
        <v>17</v>
      </c>
      <c r="B37" s="16">
        <v>400</v>
      </c>
      <c r="C37" s="11">
        <v>382</v>
      </c>
      <c r="D37" s="7">
        <f>(Tabelle24[[#This Row],[2012]]/Tabelle24[[#This Row],[2011]])-1</f>
        <v>-4.500000000000004E-2</v>
      </c>
      <c r="E37" s="23">
        <f>Tabelle24[[#This Row],[2012]]-Tabelle24[[#This Row],[2011]]</f>
        <v>-18</v>
      </c>
      <c r="F37" s="23"/>
      <c r="G37" s="1"/>
      <c r="I37" s="5"/>
      <c r="J37" s="6"/>
    </row>
    <row r="38" spans="1:10" s="3" customFormat="1" x14ac:dyDescent="0.25">
      <c r="A38" s="1" t="s">
        <v>1</v>
      </c>
      <c r="B38" s="16">
        <v>3126</v>
      </c>
      <c r="C38" s="11">
        <v>3187</v>
      </c>
      <c r="D38" s="7">
        <f>(Tabelle24[[#This Row],[2012]]/Tabelle24[[#This Row],[2011]])-1</f>
        <v>1.951375559820856E-2</v>
      </c>
      <c r="E38" s="23">
        <f>Tabelle24[[#This Row],[2012]]-Tabelle24[[#This Row],[2011]]</f>
        <v>61</v>
      </c>
      <c r="F38" s="23"/>
      <c r="G38" s="1"/>
      <c r="I38" s="5"/>
      <c r="J38" s="6"/>
    </row>
    <row r="39" spans="1:10" s="3" customFormat="1" x14ac:dyDescent="0.25">
      <c r="A39" s="1" t="s">
        <v>5</v>
      </c>
      <c r="B39" s="16">
        <v>1052</v>
      </c>
      <c r="C39" s="11">
        <v>1054</v>
      </c>
      <c r="D39" s="7">
        <f>(Tabelle24[[#This Row],[2012]]/Tabelle24[[#This Row],[2011]])-1</f>
        <v>1.9011406844107182E-3</v>
      </c>
      <c r="E39" s="23">
        <f>Tabelle24[[#This Row],[2012]]-Tabelle24[[#This Row],[2011]]</f>
        <v>2</v>
      </c>
      <c r="F39" s="23"/>
      <c r="G39" s="1"/>
      <c r="I39" s="5"/>
      <c r="J39" s="6"/>
    </row>
    <row r="40" spans="1:10" s="3" customFormat="1" x14ac:dyDescent="0.25">
      <c r="A40" s="1" t="s">
        <v>7</v>
      </c>
      <c r="B40" s="16">
        <v>1011</v>
      </c>
      <c r="C40" s="11">
        <v>1043</v>
      </c>
      <c r="D40" s="7">
        <f>(Tabelle24[[#This Row],[2012]]/Tabelle24[[#This Row],[2011]])-1</f>
        <v>3.165182987141435E-2</v>
      </c>
      <c r="E40" s="23">
        <f>Tabelle24[[#This Row],[2012]]-Tabelle24[[#This Row],[2011]]</f>
        <v>32</v>
      </c>
      <c r="F40" s="23"/>
      <c r="G40" s="1"/>
      <c r="I40" s="5"/>
      <c r="J40" s="6"/>
    </row>
    <row r="41" spans="1:10" s="3" customFormat="1" x14ac:dyDescent="0.25">
      <c r="A41" s="1" t="s">
        <v>14</v>
      </c>
      <c r="B41" s="16">
        <v>1255</v>
      </c>
      <c r="C41" s="11">
        <v>1203</v>
      </c>
      <c r="D41" s="7">
        <f>(Tabelle24[[#This Row],[2012]]/Tabelle24[[#This Row],[2011]])-1</f>
        <v>-4.1434262948207179E-2</v>
      </c>
      <c r="E41" s="23">
        <f>Tabelle24[[#This Row],[2012]]-Tabelle24[[#This Row],[2011]]</f>
        <v>-52</v>
      </c>
      <c r="F41" s="23"/>
      <c r="G41" s="1"/>
      <c r="I41" s="5"/>
      <c r="J41" s="6"/>
    </row>
    <row r="42" spans="1:10" s="3" customFormat="1" x14ac:dyDescent="0.25">
      <c r="A42" s="1" t="s">
        <v>8</v>
      </c>
      <c r="B42" s="16">
        <v>3360</v>
      </c>
      <c r="C42" s="11">
        <v>3152</v>
      </c>
      <c r="D42" s="7">
        <f>(Tabelle24[[#This Row],[2012]]/Tabelle24[[#This Row],[2011]])-1</f>
        <v>-6.1904761904761907E-2</v>
      </c>
      <c r="E42" s="23">
        <f>Tabelle24[[#This Row],[2012]]-Tabelle24[[#This Row],[2011]]</f>
        <v>-208</v>
      </c>
      <c r="F42" s="23"/>
      <c r="G42" s="1"/>
    </row>
    <row r="43" spans="1:10" s="3" customFormat="1" x14ac:dyDescent="0.25">
      <c r="A43" s="1" t="s">
        <v>19</v>
      </c>
      <c r="B43" s="16">
        <v>130</v>
      </c>
      <c r="C43" s="11">
        <v>148</v>
      </c>
      <c r="D43" s="7">
        <f>(Tabelle24[[#This Row],[2012]]/Tabelle24[[#This Row],[2011]])-1</f>
        <v>0.13846153846153841</v>
      </c>
      <c r="E43" s="23">
        <f>Tabelle24[[#This Row],[2012]]-Tabelle24[[#This Row],[2011]]</f>
        <v>18</v>
      </c>
      <c r="F43" s="23"/>
      <c r="G43" s="1"/>
    </row>
    <row r="44" spans="1:10" s="3" customFormat="1" x14ac:dyDescent="0.25">
      <c r="A44" s="1" t="s">
        <v>12</v>
      </c>
      <c r="B44" s="16">
        <v>911</v>
      </c>
      <c r="C44" s="11">
        <v>923</v>
      </c>
      <c r="D44" s="7">
        <f>(Tabelle24[[#This Row],[2012]]/Tabelle24[[#This Row],[2011]])-1</f>
        <v>1.317233809001106E-2</v>
      </c>
      <c r="E44" s="23">
        <f>Tabelle24[[#This Row],[2012]]-Tabelle24[[#This Row],[2011]]</f>
        <v>12</v>
      </c>
      <c r="F44" s="23"/>
      <c r="G44" s="1"/>
    </row>
    <row r="45" spans="1:10" s="3" customFormat="1" x14ac:dyDescent="0.25">
      <c r="A45" s="1" t="s">
        <v>21</v>
      </c>
      <c r="B45" s="16">
        <v>348</v>
      </c>
      <c r="C45" s="11">
        <v>327</v>
      </c>
      <c r="D45" s="7">
        <f>(Tabelle24[[#This Row],[2012]]/Tabelle24[[#This Row],[2011]])-1</f>
        <v>-6.0344827586206851E-2</v>
      </c>
      <c r="E45" s="23">
        <f>Tabelle24[[#This Row],[2012]]-Tabelle24[[#This Row],[2011]]</f>
        <v>-21</v>
      </c>
      <c r="F45" s="23"/>
      <c r="G45" s="1"/>
    </row>
    <row r="46" spans="1:10" s="3" customFormat="1" x14ac:dyDescent="0.25">
      <c r="A46" s="1" t="s">
        <v>3</v>
      </c>
      <c r="B46" s="16">
        <v>1634</v>
      </c>
      <c r="C46" s="11">
        <v>1765</v>
      </c>
      <c r="D46" s="7">
        <f>(Tabelle24[[#This Row],[2012]]/Tabelle24[[#This Row],[2011]])-1</f>
        <v>8.0171358629131051E-2</v>
      </c>
      <c r="E46" s="23">
        <f>Tabelle24[[#This Row],[2012]]-Tabelle24[[#This Row],[2011]]</f>
        <v>131</v>
      </c>
      <c r="F46" s="23"/>
      <c r="G46" s="1"/>
    </row>
    <row r="47" spans="1:10" s="3" customFormat="1" x14ac:dyDescent="0.25">
      <c r="A47" s="1" t="s">
        <v>18</v>
      </c>
      <c r="B47" s="16">
        <v>679</v>
      </c>
      <c r="C47" s="11">
        <v>757</v>
      </c>
      <c r="D47" s="7">
        <f>(Tabelle24[[#This Row],[2012]]/Tabelle24[[#This Row],[2011]])-1</f>
        <v>0.11487481590574378</v>
      </c>
      <c r="E47" s="23">
        <f>Tabelle24[[#This Row],[2012]]-Tabelle24[[#This Row],[2011]]</f>
        <v>78</v>
      </c>
      <c r="F47" s="23"/>
      <c r="G47" s="1"/>
    </row>
    <row r="48" spans="1:10" s="3" customFormat="1" x14ac:dyDescent="0.25">
      <c r="A48" s="1" t="s">
        <v>15</v>
      </c>
      <c r="B48" s="16">
        <v>252</v>
      </c>
      <c r="C48" s="11">
        <v>310</v>
      </c>
      <c r="D48" s="7">
        <f>(Tabelle24[[#This Row],[2012]]/Tabelle24[[#This Row],[2011]])-1</f>
        <v>0.23015873015873023</v>
      </c>
      <c r="E48" s="23">
        <f>Tabelle24[[#This Row],[2012]]-Tabelle24[[#This Row],[2011]]</f>
        <v>58</v>
      </c>
      <c r="F48" s="23"/>
      <c r="G48" s="1"/>
    </row>
    <row r="49" spans="1:7" s="3" customFormat="1" x14ac:dyDescent="0.25">
      <c r="A49" s="1" t="s">
        <v>16</v>
      </c>
      <c r="B49" s="16">
        <v>349</v>
      </c>
      <c r="C49" s="11">
        <v>273</v>
      </c>
      <c r="D49" s="7">
        <f>(Tabelle24[[#This Row],[2012]]/Tabelle24[[#This Row],[2011]])-1</f>
        <v>-0.2177650429799427</v>
      </c>
      <c r="E49" s="23">
        <f>Tabelle24[[#This Row],[2012]]-Tabelle24[[#This Row],[2011]]</f>
        <v>-76</v>
      </c>
      <c r="F49" s="23"/>
      <c r="G49" s="1"/>
    </row>
    <row r="50" spans="1:7" s="3" customFormat="1" x14ac:dyDescent="0.25">
      <c r="A50" s="1" t="s">
        <v>4</v>
      </c>
      <c r="B50" s="16">
        <v>2193</v>
      </c>
      <c r="C50" s="11">
        <v>2107</v>
      </c>
      <c r="D50" s="7">
        <f>(Tabelle24[[#This Row],[2012]]/Tabelle24[[#This Row],[2011]])-1</f>
        <v>-3.9215686274509776E-2</v>
      </c>
      <c r="E50" s="23">
        <f>Tabelle24[[#This Row],[2012]]-Tabelle24[[#This Row],[2011]]</f>
        <v>-86</v>
      </c>
      <c r="F50" s="23"/>
      <c r="G50" s="1"/>
    </row>
    <row r="51" spans="1:7" s="3" customFormat="1" x14ac:dyDescent="0.25">
      <c r="A51" s="1" t="s">
        <v>30</v>
      </c>
      <c r="B51" s="16">
        <v>347</v>
      </c>
      <c r="C51" s="11">
        <v>338</v>
      </c>
      <c r="D51" s="7">
        <f>(Tabelle24[[#This Row],[2012]]/Tabelle24[[#This Row],[2011]])-1</f>
        <v>-2.5936599423631135E-2</v>
      </c>
      <c r="E51" s="23">
        <f>Tabelle24[[#This Row],[2012]]-Tabelle24[[#This Row],[2011]]</f>
        <v>-9</v>
      </c>
      <c r="F51" s="23"/>
      <c r="G51" s="1"/>
    </row>
    <row r="52" spans="1:7" s="3" customFormat="1" x14ac:dyDescent="0.25">
      <c r="A52" s="1" t="s">
        <v>10</v>
      </c>
      <c r="B52" s="16">
        <v>958</v>
      </c>
      <c r="C52" s="11">
        <v>821</v>
      </c>
      <c r="D52" s="7">
        <f>(Tabelle24[[#This Row],[2012]]/Tabelle24[[#This Row],[2011]])-1</f>
        <v>-0.14300626304801667</v>
      </c>
      <c r="E52" s="23">
        <f>Tabelle24[[#This Row],[2012]]-Tabelle24[[#This Row],[2011]]</f>
        <v>-137</v>
      </c>
      <c r="F52" s="23"/>
      <c r="G52" s="1"/>
    </row>
    <row r="53" spans="1:7" s="3" customFormat="1" x14ac:dyDescent="0.25">
      <c r="A53" s="1" t="s">
        <v>6</v>
      </c>
      <c r="B53" s="16">
        <v>1213</v>
      </c>
      <c r="C53" s="11">
        <v>1287</v>
      </c>
      <c r="D53" s="7">
        <f>(Tabelle24[[#This Row],[2012]]/Tabelle24[[#This Row],[2011]])-1</f>
        <v>6.1005770816158211E-2</v>
      </c>
      <c r="E53" s="23">
        <f>Tabelle24[[#This Row],[2012]]-Tabelle24[[#This Row],[2011]]</f>
        <v>74</v>
      </c>
      <c r="F53" s="23"/>
      <c r="G53" s="1"/>
    </row>
    <row r="54" spans="1:7" s="3" customFormat="1" x14ac:dyDescent="0.25">
      <c r="A54" s="1" t="s">
        <v>9</v>
      </c>
      <c r="B54" s="16">
        <v>1037</v>
      </c>
      <c r="C54" s="11">
        <v>1031</v>
      </c>
      <c r="D54" s="7">
        <f>(Tabelle24[[#This Row],[2012]]/Tabelle24[[#This Row],[2011]])-1</f>
        <v>-5.7859209257473676E-3</v>
      </c>
      <c r="E54" s="23">
        <f>Tabelle24[[#This Row],[2012]]-Tabelle24[[#This Row],[2011]]</f>
        <v>-6</v>
      </c>
      <c r="F54" s="23"/>
      <c r="G54" s="1"/>
    </row>
    <row r="55" spans="1:7" s="3" customFormat="1" x14ac:dyDescent="0.25">
      <c r="A55" s="1" t="s">
        <v>11</v>
      </c>
      <c r="B55" s="16">
        <v>2352</v>
      </c>
      <c r="C55" s="11">
        <v>2797</v>
      </c>
      <c r="D55" s="7">
        <f>(Tabelle24[[#This Row],[2012]]/Tabelle24[[#This Row],[2011]])-1</f>
        <v>0.1892006802721089</v>
      </c>
      <c r="E55" s="23">
        <f>Tabelle24[[#This Row],[2012]]-Tabelle24[[#This Row],[2011]]</f>
        <v>445</v>
      </c>
      <c r="F55" s="23"/>
      <c r="G55" s="1"/>
    </row>
    <row r="56" spans="1:7" s="3" customFormat="1" x14ac:dyDescent="0.25">
      <c r="A56" s="1" t="s">
        <v>22</v>
      </c>
      <c r="B56" s="16">
        <v>112</v>
      </c>
      <c r="C56" s="11">
        <v>134</v>
      </c>
      <c r="D56" s="7">
        <f>(Tabelle24[[#This Row],[2012]]/Tabelle24[[#This Row],[2011]])-1</f>
        <v>0.1964285714285714</v>
      </c>
      <c r="E56" s="23">
        <f>Tabelle24[[#This Row],[2012]]-Tabelle24[[#This Row],[2011]]</f>
        <v>22</v>
      </c>
      <c r="F56" s="23"/>
      <c r="G56" s="1"/>
    </row>
    <row r="57" spans="1:7" s="3" customFormat="1" x14ac:dyDescent="0.25">
      <c r="A57" s="1" t="s">
        <v>28</v>
      </c>
      <c r="B57" s="16">
        <v>3573</v>
      </c>
      <c r="C57" s="11">
        <v>3397</v>
      </c>
      <c r="D57" s="7">
        <f>(Tabelle24[[#This Row],[2012]]/Tabelle24[[#This Row],[2011]])-1</f>
        <v>-4.9258326336412028E-2</v>
      </c>
      <c r="E57" s="23">
        <f>Tabelle24[[#This Row],[2012]]-Tabelle24[[#This Row],[2011]]</f>
        <v>-176</v>
      </c>
      <c r="F57" s="23"/>
      <c r="G57" s="1"/>
    </row>
    <row r="58" spans="1:7" s="3" customFormat="1" x14ac:dyDescent="0.25">
      <c r="A58" s="1" t="s">
        <v>13</v>
      </c>
      <c r="B58" s="16">
        <v>1789</v>
      </c>
      <c r="C58" s="11">
        <v>1781</v>
      </c>
      <c r="D58" s="7">
        <f>(Tabelle24[[#This Row],[2012]]/Tabelle24[[#This Row],[2011]])-1</f>
        <v>-4.4717719396311084E-3</v>
      </c>
      <c r="E58" s="23">
        <f>Tabelle24[[#This Row],[2012]]-Tabelle24[[#This Row],[2011]]</f>
        <v>-8</v>
      </c>
      <c r="F58" s="23"/>
      <c r="G58" s="1"/>
    </row>
    <row r="59" spans="1:7" s="3" customFormat="1" x14ac:dyDescent="0.25">
      <c r="A59" s="1" t="s">
        <v>29</v>
      </c>
      <c r="B59" s="16">
        <v>2235</v>
      </c>
      <c r="C59" s="11">
        <v>2112</v>
      </c>
      <c r="D59" s="7">
        <f>(Tabelle24[[#This Row],[2012]]/Tabelle24[[#This Row],[2011]])-1</f>
        <v>-5.5033557046979875E-2</v>
      </c>
      <c r="E59" s="23">
        <f>Tabelle24[[#This Row],[2012]]-Tabelle24[[#This Row],[2011]]</f>
        <v>-123</v>
      </c>
      <c r="F59" s="23"/>
      <c r="G59" s="1"/>
    </row>
    <row r="60" spans="1:7" s="3" customFormat="1" x14ac:dyDescent="0.25">
      <c r="A60" s="1" t="s">
        <v>0</v>
      </c>
      <c r="B60" s="16">
        <v>6986</v>
      </c>
      <c r="C60" s="11">
        <v>6674</v>
      </c>
      <c r="D60" s="7">
        <f>(Tabelle24[[#This Row],[2012]]/Tabelle24[[#This Row],[2011]])-1</f>
        <v>-4.4660750071571664E-2</v>
      </c>
      <c r="E60" s="23">
        <f>Tabelle24[[#This Row],[2012]]-Tabelle24[[#This Row],[2011]]</f>
        <v>-312</v>
      </c>
      <c r="F60" s="23"/>
      <c r="G60" s="1"/>
    </row>
    <row r="61" spans="1:7" s="3" customFormat="1" x14ac:dyDescent="0.25">
      <c r="A61" s="13" t="s">
        <v>31</v>
      </c>
      <c r="B61" s="17">
        <f>SUM(B35:B60)</f>
        <v>39665</v>
      </c>
      <c r="C61" s="18">
        <f>SUM(C35:C60)</f>
        <v>39369</v>
      </c>
      <c r="D61" s="19">
        <f>Tabelle24[[#This Row],[2012]]/Tabelle24[[#This Row],[2011]]-1</f>
        <v>-7.4624984243035763E-3</v>
      </c>
      <c r="E61" s="47">
        <f>SUM(E35:E60)</f>
        <v>-296</v>
      </c>
      <c r="F61" s="23"/>
      <c r="G61" s="1"/>
    </row>
    <row r="62" spans="1:7" x14ac:dyDescent="0.25">
      <c r="A62" s="1"/>
      <c r="B62" s="1"/>
      <c r="C62" s="1"/>
      <c r="D62" s="1"/>
      <c r="E62" s="1"/>
      <c r="F62" s="1"/>
      <c r="G62" s="1"/>
    </row>
    <row r="64" spans="1:7" x14ac:dyDescent="0.25">
      <c r="A64" t="s">
        <v>37</v>
      </c>
    </row>
  </sheetData>
  <pageMargins left="0.7" right="0.7" top="0.78740157499999996" bottom="0.78740157499999996" header="0.3" footer="0.3"/>
  <pageSetup paperSize="9" orientation="portrait" verticalDpi="0"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2"/>
  <sheetViews>
    <sheetView tabSelected="1" zoomScale="80" zoomScaleNormal="80" workbookViewId="0"/>
  </sheetViews>
  <sheetFormatPr baseColWidth="10" defaultRowHeight="15" x14ac:dyDescent="0.25"/>
  <cols>
    <col min="1" max="1" width="11.42578125" style="3" customWidth="1"/>
    <col min="2" max="2" width="15" style="3" customWidth="1"/>
    <col min="3" max="3" width="15.5703125" style="3" customWidth="1"/>
    <col min="4" max="4" width="11.42578125" style="3"/>
    <col min="5" max="5" width="13.42578125" style="3" customWidth="1"/>
    <col min="6" max="6" width="13.28515625" style="3" customWidth="1"/>
    <col min="7" max="7" width="19.140625" style="3" customWidth="1"/>
    <col min="8" max="8" width="15.42578125" style="3" customWidth="1"/>
    <col min="9" max="9" width="20" style="3" customWidth="1"/>
    <col min="10" max="12" width="11.42578125" style="3"/>
    <col min="13" max="13" width="15.5703125" style="3" customWidth="1"/>
    <col min="14" max="14" width="11.42578125" style="3"/>
    <col min="15" max="15" width="13.42578125" style="3" customWidth="1"/>
    <col min="16" max="16" width="13.28515625" style="3" customWidth="1"/>
    <col min="17" max="17" width="19.140625" style="3" customWidth="1"/>
    <col min="18" max="18" width="15.42578125" style="3" customWidth="1"/>
    <col min="19" max="19" width="21.28515625" style="3" customWidth="1"/>
    <col min="20" max="20" width="11.42578125" style="3"/>
    <col min="21" max="21" width="12.140625" style="3" bestFit="1" customWidth="1"/>
    <col min="22" max="22" width="11.42578125" style="3"/>
    <col min="23" max="23" width="15.5703125" style="3" customWidth="1"/>
    <col min="24" max="25" width="11.42578125" style="3"/>
    <col min="26" max="26" width="13.28515625" style="3" customWidth="1"/>
    <col min="27" max="27" width="12.28515625" style="3" customWidth="1"/>
    <col min="28" max="28" width="13.42578125" style="3" customWidth="1"/>
    <col min="29" max="29" width="11.42578125" style="3"/>
    <col min="30" max="30" width="21.28515625" style="3" customWidth="1"/>
    <col min="31" max="31" width="18.7109375" style="3" customWidth="1"/>
    <col min="32" max="41" width="11.42578125" style="3"/>
    <col min="42" max="42" width="13.42578125" style="3" bestFit="1" customWidth="1"/>
    <col min="43" max="43" width="11.42578125" style="3"/>
    <col min="44" max="44" width="15.5703125" style="3" customWidth="1"/>
    <col min="45" max="45" width="11.42578125" style="3"/>
    <col min="46" max="46" width="13.28515625" style="3" customWidth="1"/>
    <col min="47" max="47" width="13.42578125" style="3" customWidth="1"/>
    <col min="48" max="49" width="11.42578125" style="3"/>
    <col min="50" max="50" width="15.42578125" style="3" customWidth="1"/>
    <col min="51" max="16384" width="11.42578125" style="3"/>
  </cols>
  <sheetData>
    <row r="1" spans="1:21" ht="18.75" x14ac:dyDescent="0.3">
      <c r="A1" s="41" t="s">
        <v>76</v>
      </c>
      <c r="B1" s="42"/>
      <c r="C1" s="42"/>
      <c r="D1" s="42"/>
      <c r="E1" s="42"/>
      <c r="F1" s="42"/>
      <c r="G1" s="42"/>
      <c r="H1" s="42"/>
      <c r="I1" s="42"/>
    </row>
    <row r="2" spans="1:21" ht="18.75" x14ac:dyDescent="0.3">
      <c r="A2" s="8"/>
    </row>
    <row r="3" spans="1:21" ht="18.75" x14ac:dyDescent="0.3">
      <c r="A3" s="8"/>
      <c r="O3" s="23"/>
      <c r="P3" s="23"/>
      <c r="Q3" s="23"/>
      <c r="R3" s="23"/>
      <c r="S3" s="23"/>
      <c r="T3" s="23"/>
      <c r="U3" s="23"/>
    </row>
    <row r="4" spans="1:21" ht="15" customHeight="1" x14ac:dyDescent="0.25">
      <c r="O4" s="23"/>
      <c r="P4" s="23"/>
      <c r="Q4" s="23"/>
      <c r="R4" s="23"/>
      <c r="S4" s="23"/>
      <c r="T4" s="23"/>
      <c r="U4" s="23"/>
    </row>
    <row r="5" spans="1:21" x14ac:dyDescent="0.25">
      <c r="B5" s="22" t="s">
        <v>75</v>
      </c>
      <c r="C5" s="23"/>
      <c r="D5" s="23"/>
      <c r="E5" s="23"/>
      <c r="O5" s="23"/>
      <c r="P5" s="23"/>
      <c r="Q5" s="23"/>
      <c r="R5" s="23"/>
      <c r="S5" s="23"/>
      <c r="T5" s="23"/>
      <c r="U5" s="23"/>
    </row>
    <row r="6" spans="1:21" x14ac:dyDescent="0.25">
      <c r="B6" s="23" t="s">
        <v>45</v>
      </c>
      <c r="C6" s="23" t="s">
        <v>46</v>
      </c>
      <c r="D6" s="23" t="s">
        <v>47</v>
      </c>
      <c r="E6" s="23" t="s">
        <v>48</v>
      </c>
      <c r="O6" s="23"/>
      <c r="P6" s="23"/>
      <c r="Q6" s="23"/>
      <c r="R6" s="23"/>
      <c r="S6" s="23"/>
      <c r="T6" s="23"/>
      <c r="U6" s="23"/>
    </row>
    <row r="7" spans="1:21" x14ac:dyDescent="0.25">
      <c r="B7" s="23">
        <v>2006</v>
      </c>
      <c r="C7" s="7">
        <v>0.72121212121212119</v>
      </c>
      <c r="D7" s="7">
        <v>0.27575757575757576</v>
      </c>
      <c r="E7" s="7">
        <v>3.0303030303030303E-3</v>
      </c>
      <c r="O7" s="23"/>
      <c r="P7" s="23"/>
      <c r="Q7" s="23"/>
      <c r="R7" s="23"/>
      <c r="S7" s="23"/>
      <c r="T7" s="23"/>
      <c r="U7" s="23"/>
    </row>
    <row r="8" spans="1:21" x14ac:dyDescent="0.25">
      <c r="B8" s="23">
        <v>2007</v>
      </c>
      <c r="C8" s="7">
        <v>0.72134038800705469</v>
      </c>
      <c r="D8" s="7">
        <v>0.24867724867724866</v>
      </c>
      <c r="E8" s="7">
        <v>2.9982363315696647E-2</v>
      </c>
      <c r="O8" s="23"/>
      <c r="P8" s="23"/>
      <c r="Q8" s="23"/>
      <c r="R8" s="23"/>
      <c r="S8" s="23"/>
      <c r="T8" s="23"/>
      <c r="U8" s="23"/>
    </row>
    <row r="9" spans="1:21" x14ac:dyDescent="0.25">
      <c r="B9" s="23">
        <v>2008</v>
      </c>
      <c r="C9" s="7">
        <v>0.79184247538677921</v>
      </c>
      <c r="D9" s="7">
        <v>0.17158931082981715</v>
      </c>
      <c r="E9" s="7">
        <v>3.6568213783403657E-2</v>
      </c>
      <c r="O9" s="23"/>
      <c r="P9" s="23"/>
      <c r="Q9" s="28"/>
      <c r="R9" s="23"/>
      <c r="S9" s="23"/>
      <c r="T9" s="23"/>
      <c r="U9" s="23"/>
    </row>
    <row r="10" spans="1:21" x14ac:dyDescent="0.25">
      <c r="B10" s="23">
        <v>2009</v>
      </c>
      <c r="C10" s="7">
        <v>0.76413255360623777</v>
      </c>
      <c r="D10" s="7">
        <v>0.21637426900584794</v>
      </c>
      <c r="E10" s="7">
        <v>1.9493177387914229E-2</v>
      </c>
      <c r="O10" s="23"/>
      <c r="P10" s="23"/>
      <c r="Q10" s="28"/>
      <c r="R10" s="23"/>
      <c r="S10" s="23"/>
      <c r="T10" s="23"/>
      <c r="U10" s="23"/>
    </row>
    <row r="11" spans="1:21" x14ac:dyDescent="0.25">
      <c r="B11" s="23">
        <v>2010</v>
      </c>
      <c r="C11" s="7">
        <v>0.79647887323943667</v>
      </c>
      <c r="D11" s="7">
        <v>0.18873239436619718</v>
      </c>
      <c r="E11" s="7">
        <v>1.4788732394366197E-2</v>
      </c>
      <c r="O11" s="23"/>
      <c r="P11" s="23"/>
      <c r="Q11" s="28"/>
      <c r="R11" s="23"/>
      <c r="S11" s="23"/>
      <c r="T11" s="23"/>
      <c r="U11" s="23"/>
    </row>
    <row r="12" spans="1:21" x14ac:dyDescent="0.25">
      <c r="B12" s="24">
        <v>2011</v>
      </c>
      <c r="C12" s="25">
        <v>0.76833156216790643</v>
      </c>
      <c r="D12" s="25">
        <v>0.2199787460148778</v>
      </c>
      <c r="E12" s="25">
        <v>1.1689691817215728E-2</v>
      </c>
      <c r="O12" s="23"/>
      <c r="P12" s="23"/>
      <c r="Q12" s="23"/>
      <c r="R12" s="23"/>
      <c r="S12" s="23"/>
      <c r="T12" s="23"/>
      <c r="U12" s="23"/>
    </row>
    <row r="13" spans="1:21" x14ac:dyDescent="0.25">
      <c r="B13" s="26">
        <v>2012</v>
      </c>
      <c r="C13" s="27">
        <v>0.74461538461538457</v>
      </c>
      <c r="D13" s="27">
        <v>0.23807692307692307</v>
      </c>
      <c r="E13" s="27">
        <v>1.7307692307692309E-2</v>
      </c>
      <c r="O13" s="23"/>
      <c r="P13" s="23"/>
      <c r="Q13" s="23"/>
      <c r="R13" s="23"/>
      <c r="S13" s="23"/>
      <c r="T13" s="23"/>
      <c r="U13" s="23"/>
    </row>
    <row r="14" spans="1:21" x14ac:dyDescent="0.25">
      <c r="B14" s="28"/>
      <c r="C14" s="7"/>
      <c r="D14" s="7"/>
      <c r="E14" s="7"/>
      <c r="O14" s="23"/>
      <c r="P14" s="23"/>
      <c r="Q14" s="23"/>
      <c r="R14" s="23"/>
      <c r="S14" s="23"/>
      <c r="T14" s="23"/>
      <c r="U14" s="23"/>
    </row>
    <row r="15" spans="1:21" x14ac:dyDescent="0.25">
      <c r="B15" s="1" t="s">
        <v>49</v>
      </c>
      <c r="C15" s="12">
        <v>0.77084361124814993</v>
      </c>
      <c r="D15" s="12">
        <v>0.20818944252590035</v>
      </c>
      <c r="E15" s="12">
        <v>2.0966946225949679E-2</v>
      </c>
      <c r="O15" s="23"/>
      <c r="P15" s="23"/>
      <c r="Q15" s="23"/>
      <c r="R15" s="23"/>
      <c r="S15" s="23"/>
      <c r="T15" s="23"/>
      <c r="U15" s="23"/>
    </row>
    <row r="16" spans="1:21" x14ac:dyDescent="0.25">
      <c r="O16" s="23"/>
      <c r="P16" s="23"/>
      <c r="Q16" s="23"/>
      <c r="R16" s="23"/>
      <c r="S16" s="23"/>
      <c r="T16" s="23"/>
      <c r="U16" s="23"/>
    </row>
    <row r="17" spans="1:33" x14ac:dyDescent="0.25">
      <c r="A17" s="1"/>
      <c r="B17" s="1"/>
      <c r="C17" s="1"/>
      <c r="D17" s="1"/>
      <c r="O17" s="23"/>
      <c r="P17" s="23"/>
      <c r="Q17" s="23"/>
      <c r="R17" s="23"/>
      <c r="S17" s="23"/>
      <c r="T17" s="23"/>
      <c r="U17" s="23"/>
    </row>
    <row r="18" spans="1:33" x14ac:dyDescent="0.25">
      <c r="A18" s="1"/>
      <c r="B18" s="1"/>
      <c r="C18" s="1"/>
      <c r="D18" s="1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</row>
    <row r="19" spans="1:33" x14ac:dyDescent="0.25">
      <c r="A19" s="29"/>
      <c r="B19" s="29"/>
      <c r="C19" s="29"/>
      <c r="D19" s="29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</row>
    <row r="20" spans="1:33" ht="45" customHeight="1" x14ac:dyDescent="0.25">
      <c r="A20" s="30"/>
      <c r="B20" s="30"/>
      <c r="C20" s="30"/>
      <c r="D20" s="30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</row>
    <row r="21" spans="1:33" ht="15" customHeight="1" x14ac:dyDescent="0.25">
      <c r="A21" s="30"/>
      <c r="B21" s="30"/>
      <c r="C21" s="30"/>
      <c r="D21" s="30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</row>
    <row r="22" spans="1:33" ht="15" customHeight="1" x14ac:dyDescent="0.25">
      <c r="A22" s="30"/>
      <c r="B22" s="30"/>
      <c r="C22" s="30"/>
      <c r="D22" s="30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</row>
    <row r="23" spans="1:33" x14ac:dyDescent="0.25"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</row>
    <row r="24" spans="1:33" x14ac:dyDescent="0.25">
      <c r="B24" s="31" t="s">
        <v>50</v>
      </c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</row>
    <row r="25" spans="1:33" x14ac:dyDescent="0.25">
      <c r="A25" s="23"/>
      <c r="B25" s="3" t="s">
        <v>45</v>
      </c>
      <c r="C25" s="3" t="s">
        <v>46</v>
      </c>
      <c r="D25" s="3" t="s">
        <v>47</v>
      </c>
      <c r="E25" s="3" t="s">
        <v>51</v>
      </c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</row>
    <row r="26" spans="1:33" x14ac:dyDescent="0.25">
      <c r="A26" s="23"/>
      <c r="B26" s="3">
        <v>2006</v>
      </c>
      <c r="C26" s="32">
        <v>37.72</v>
      </c>
      <c r="D26" s="32">
        <v>38.520000000000003</v>
      </c>
      <c r="E26" s="32">
        <v>37.941276595744682</v>
      </c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</row>
    <row r="27" spans="1:33" x14ac:dyDescent="0.25">
      <c r="A27" s="23"/>
      <c r="B27" s="3">
        <v>2007</v>
      </c>
      <c r="C27" s="32">
        <v>37.03</v>
      </c>
      <c r="D27" s="32">
        <v>39.090000000000003</v>
      </c>
      <c r="E27" s="32">
        <v>37.558109090909092</v>
      </c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</row>
    <row r="28" spans="1:33" x14ac:dyDescent="0.25">
      <c r="A28" s="23"/>
      <c r="B28" s="3">
        <v>2008</v>
      </c>
      <c r="C28" s="32">
        <v>36.36</v>
      </c>
      <c r="D28" s="32">
        <v>38.65</v>
      </c>
      <c r="E28" s="32">
        <v>36.767854014598541</v>
      </c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</row>
    <row r="29" spans="1:33" x14ac:dyDescent="0.25">
      <c r="A29" s="23"/>
      <c r="B29" s="3">
        <v>2009</v>
      </c>
      <c r="C29" s="32">
        <v>36.64</v>
      </c>
      <c r="D29" s="32">
        <v>38.409999999999997</v>
      </c>
      <c r="E29" s="32">
        <v>37.030596421471174</v>
      </c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</row>
    <row r="30" spans="1:33" x14ac:dyDescent="0.25">
      <c r="A30" s="23"/>
      <c r="B30" s="3">
        <v>2010</v>
      </c>
      <c r="C30" s="32">
        <v>37.18</v>
      </c>
      <c r="D30" s="32">
        <v>38.69</v>
      </c>
      <c r="E30" s="32">
        <v>37.469263759828451</v>
      </c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</row>
    <row r="31" spans="1:33" x14ac:dyDescent="0.25">
      <c r="A31" s="23"/>
      <c r="B31" s="3">
        <v>2011</v>
      </c>
      <c r="C31" s="32">
        <v>36.97</v>
      </c>
      <c r="D31" s="32">
        <v>39.409999999999997</v>
      </c>
      <c r="E31" s="32">
        <v>37.513096774193542</v>
      </c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</row>
    <row r="32" spans="1:33" x14ac:dyDescent="0.25">
      <c r="A32" s="23"/>
      <c r="B32" s="26">
        <v>2012</v>
      </c>
      <c r="C32" s="33"/>
      <c r="D32" s="33"/>
      <c r="E32" s="33">
        <v>37.526908023483365</v>
      </c>
      <c r="F32" s="3" t="s">
        <v>80</v>
      </c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</row>
    <row r="33" spans="1:33" x14ac:dyDescent="0.25">
      <c r="A33" s="23"/>
      <c r="C33" s="32"/>
      <c r="D33" s="32"/>
      <c r="E33" s="32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</row>
    <row r="34" spans="1:33" x14ac:dyDescent="0.25">
      <c r="B34" s="3" t="s">
        <v>49</v>
      </c>
      <c r="C34" s="32">
        <v>36.918288000000004</v>
      </c>
      <c r="D34" s="32">
        <v>38.659063981042657</v>
      </c>
      <c r="E34" s="32">
        <v>37.288460569412955</v>
      </c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</row>
    <row r="35" spans="1:33" x14ac:dyDescent="0.25">
      <c r="C35" s="3" t="s">
        <v>79</v>
      </c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</row>
    <row r="36" spans="1:33" x14ac:dyDescent="0.25"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</row>
    <row r="37" spans="1:33" ht="45" customHeight="1" x14ac:dyDescent="0.25">
      <c r="A37" s="30"/>
      <c r="B37" s="30"/>
      <c r="C37" s="30"/>
      <c r="D37" s="30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</row>
    <row r="38" spans="1:33" x14ac:dyDescent="0.25"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</row>
    <row r="39" spans="1:33" x14ac:dyDescent="0.25"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</row>
    <row r="40" spans="1:33" x14ac:dyDescent="0.25">
      <c r="S40" s="23"/>
      <c r="T40" s="23"/>
      <c r="U40" s="23"/>
      <c r="V40" s="23"/>
      <c r="W40" s="23"/>
      <c r="X40" s="23"/>
      <c r="Y40" s="23"/>
    </row>
    <row r="41" spans="1:33" ht="15.75" x14ac:dyDescent="0.25">
      <c r="A41" s="23"/>
      <c r="B41" s="34"/>
      <c r="C41" s="23"/>
      <c r="D41" s="23"/>
      <c r="E41" s="23"/>
      <c r="F41" s="23"/>
      <c r="G41" s="23"/>
      <c r="H41" s="23"/>
      <c r="I41" s="23"/>
      <c r="S41" s="23"/>
      <c r="T41" s="23"/>
      <c r="U41" s="23"/>
      <c r="V41" s="23"/>
      <c r="W41" s="23"/>
      <c r="X41" s="23"/>
      <c r="Y41" s="23"/>
    </row>
    <row r="42" spans="1:33" x14ac:dyDescent="0.25">
      <c r="A42" s="23"/>
      <c r="B42" s="23"/>
      <c r="C42" s="23"/>
      <c r="D42" s="23"/>
      <c r="E42" s="23"/>
      <c r="F42" s="23"/>
      <c r="G42" s="23"/>
      <c r="H42" s="23"/>
      <c r="I42" s="23"/>
      <c r="S42" s="23"/>
      <c r="T42" s="23"/>
      <c r="U42" s="23"/>
      <c r="V42" s="23"/>
      <c r="W42" s="23"/>
      <c r="X42" s="23"/>
      <c r="Y42" s="23"/>
    </row>
    <row r="43" spans="1:33" x14ac:dyDescent="0.25">
      <c r="A43" s="23"/>
      <c r="B43" s="31" t="s">
        <v>52</v>
      </c>
      <c r="S43" s="23"/>
      <c r="T43" s="23"/>
      <c r="U43" s="23"/>
      <c r="V43" s="23"/>
      <c r="W43" s="23"/>
      <c r="X43" s="23"/>
      <c r="Y43" s="23"/>
    </row>
    <row r="44" spans="1:33" x14ac:dyDescent="0.25">
      <c r="A44" s="23"/>
      <c r="B44" s="3" t="s">
        <v>45</v>
      </c>
      <c r="C44" s="3" t="s">
        <v>53</v>
      </c>
      <c r="D44" s="3" t="s">
        <v>54</v>
      </c>
      <c r="E44" s="3" t="s">
        <v>55</v>
      </c>
      <c r="F44" s="3" t="s">
        <v>56</v>
      </c>
      <c r="G44" s="3" t="s">
        <v>57</v>
      </c>
      <c r="H44" s="3" t="s">
        <v>58</v>
      </c>
      <c r="I44" s="3" t="s">
        <v>59</v>
      </c>
      <c r="J44" s="3" t="s">
        <v>60</v>
      </c>
      <c r="S44" s="23"/>
      <c r="T44" s="23"/>
      <c r="U44" s="23"/>
      <c r="V44" s="23"/>
      <c r="W44" s="23"/>
      <c r="X44" s="23"/>
      <c r="Y44" s="23"/>
    </row>
    <row r="45" spans="1:33" x14ac:dyDescent="0.25">
      <c r="A45" s="23"/>
      <c r="B45" s="3">
        <v>2008</v>
      </c>
      <c r="C45" s="35">
        <v>0.77810218978102186</v>
      </c>
      <c r="D45" s="35">
        <v>9.1970802919708022E-2</v>
      </c>
      <c r="E45" s="35">
        <v>2.9197080291970802E-2</v>
      </c>
      <c r="F45" s="35">
        <v>1.7518248175182483E-2</v>
      </c>
      <c r="G45" s="35">
        <v>7.2992700729927005E-3</v>
      </c>
      <c r="H45" s="35">
        <v>8.7591240875912416E-3</v>
      </c>
      <c r="I45" s="35">
        <v>1.4598540145985401E-2</v>
      </c>
      <c r="J45" s="35">
        <v>0</v>
      </c>
      <c r="S45" s="23"/>
      <c r="T45" s="23"/>
      <c r="U45" s="23"/>
      <c r="V45" s="23"/>
      <c r="W45" s="23"/>
      <c r="X45" s="23"/>
      <c r="Y45" s="23"/>
    </row>
    <row r="46" spans="1:33" x14ac:dyDescent="0.25">
      <c r="A46" s="22"/>
      <c r="B46" s="3">
        <v>2009</v>
      </c>
      <c r="C46" s="35">
        <v>0.72266401590457252</v>
      </c>
      <c r="D46" s="35">
        <v>9.0457256461232607E-2</v>
      </c>
      <c r="E46" s="35">
        <v>2.584493041749503E-2</v>
      </c>
      <c r="F46" s="35">
        <v>1.4910536779324055E-2</v>
      </c>
      <c r="G46" s="35">
        <v>1.5904572564612324E-2</v>
      </c>
      <c r="H46" s="35">
        <v>8.9463220675944331E-3</v>
      </c>
      <c r="I46" s="35">
        <v>6.958250497017893E-3</v>
      </c>
      <c r="J46" s="35">
        <v>6.958250497017893E-3</v>
      </c>
      <c r="S46" s="23"/>
      <c r="T46" s="23"/>
      <c r="U46" s="23"/>
      <c r="V46" s="23"/>
      <c r="W46" s="23"/>
      <c r="X46" s="23"/>
      <c r="Y46" s="23"/>
    </row>
    <row r="47" spans="1:33" x14ac:dyDescent="0.25">
      <c r="A47" s="28"/>
      <c r="B47" s="3">
        <v>2010</v>
      </c>
      <c r="C47" s="35">
        <v>0.71265189421015007</v>
      </c>
      <c r="D47" s="35">
        <v>0.10721944245889921</v>
      </c>
      <c r="E47" s="35">
        <v>3.2165832737669764E-2</v>
      </c>
      <c r="F47" s="35">
        <v>1.4295925661186561E-2</v>
      </c>
      <c r="G47" s="35">
        <v>1.2866333095067906E-2</v>
      </c>
      <c r="H47" s="35">
        <v>1.143674052894925E-2</v>
      </c>
      <c r="I47" s="35">
        <v>1.3581129378127233E-2</v>
      </c>
      <c r="J47" s="35">
        <v>8.5775553967119365E-3</v>
      </c>
      <c r="S47" s="23"/>
      <c r="T47" s="28"/>
      <c r="U47" s="23"/>
      <c r="V47" s="23"/>
      <c r="W47" s="23"/>
      <c r="X47" s="23"/>
      <c r="Y47" s="23"/>
    </row>
    <row r="48" spans="1:33" x14ac:dyDescent="0.25">
      <c r="A48" s="1"/>
      <c r="B48" s="3">
        <v>2011</v>
      </c>
      <c r="C48" s="35">
        <v>0.65203759999999999</v>
      </c>
      <c r="D48" s="35">
        <v>0.1118077</v>
      </c>
      <c r="E48" s="35">
        <v>3.814E-2</v>
      </c>
      <c r="F48" s="35">
        <v>1.09718E-2</v>
      </c>
      <c r="G48" s="35">
        <v>2.40334E-2</v>
      </c>
      <c r="H48" s="35">
        <v>7.8369900000000003E-3</v>
      </c>
      <c r="I48" s="35">
        <v>4.7021999999999998E-4</v>
      </c>
      <c r="J48" s="35">
        <v>8.3594600000000008E-3</v>
      </c>
      <c r="S48" s="23"/>
      <c r="T48" s="28"/>
      <c r="U48" s="23"/>
      <c r="V48" s="23"/>
      <c r="W48" s="23"/>
      <c r="X48" s="23"/>
      <c r="Y48" s="23"/>
    </row>
    <row r="49" spans="1:27" x14ac:dyDescent="0.25">
      <c r="A49" s="1"/>
      <c r="B49" s="26">
        <v>2012</v>
      </c>
      <c r="C49" s="36">
        <v>0.64923076923076928</v>
      </c>
      <c r="D49" s="36">
        <v>0.11538461538461539</v>
      </c>
      <c r="E49" s="36">
        <v>3.3846153846153845E-2</v>
      </c>
      <c r="F49" s="36">
        <v>1.3461538461538462E-2</v>
      </c>
      <c r="G49" s="36">
        <v>2.0769230769230769E-2</v>
      </c>
      <c r="H49" s="36">
        <v>6.1538461538461538E-3</v>
      </c>
      <c r="I49" s="36">
        <v>8.4615384615384613E-3</v>
      </c>
      <c r="J49" s="36">
        <v>8.4615384615384613E-3</v>
      </c>
      <c r="S49" s="23"/>
      <c r="T49" s="28"/>
      <c r="U49" s="23"/>
      <c r="V49" s="23"/>
      <c r="W49" s="23"/>
      <c r="X49" s="23"/>
      <c r="Y49" s="23"/>
    </row>
    <row r="50" spans="1:27" x14ac:dyDescent="0.25">
      <c r="A50" s="1"/>
      <c r="C50" s="35"/>
      <c r="D50" s="35"/>
      <c r="E50" s="35"/>
      <c r="F50" s="35"/>
      <c r="G50" s="35"/>
      <c r="H50" s="35"/>
      <c r="I50" s="35"/>
      <c r="J50" s="35"/>
      <c r="S50" s="23"/>
      <c r="T50" s="28"/>
      <c r="U50" s="23"/>
      <c r="V50" s="23"/>
      <c r="W50" s="23"/>
      <c r="X50" s="23"/>
      <c r="Y50" s="23"/>
    </row>
    <row r="51" spans="1:27" x14ac:dyDescent="0.25">
      <c r="A51" s="1"/>
      <c r="B51" s="3" t="s">
        <v>49</v>
      </c>
      <c r="C51" s="35">
        <v>0.73293020912068529</v>
      </c>
      <c r="D51" s="35">
        <v>0.10481229528848576</v>
      </c>
      <c r="E51" s="35">
        <v>2.670697908793147E-2</v>
      </c>
      <c r="F51" s="35">
        <v>1.2849584278155708E-2</v>
      </c>
      <c r="G51" s="35">
        <v>1.0833963214915596E-2</v>
      </c>
      <c r="H51" s="35">
        <v>1.2093726379440665E-2</v>
      </c>
      <c r="I51" s="35">
        <v>9.0702947845804991E-3</v>
      </c>
      <c r="J51" s="35">
        <v>4.7871000251952633E-3</v>
      </c>
      <c r="S51" s="23"/>
      <c r="T51" s="28"/>
      <c r="U51" s="23"/>
      <c r="V51" s="23"/>
      <c r="W51" s="23"/>
      <c r="X51" s="23"/>
      <c r="Y51" s="23"/>
    </row>
    <row r="52" spans="1:27" x14ac:dyDescent="0.25">
      <c r="A52" s="29"/>
      <c r="B52" s="37"/>
      <c r="C52" s="40"/>
      <c r="D52" s="38"/>
      <c r="E52" s="38"/>
      <c r="F52" s="23"/>
      <c r="G52" s="23"/>
      <c r="H52" s="23"/>
      <c r="I52" s="23"/>
      <c r="S52" s="23"/>
      <c r="T52" s="28"/>
      <c r="U52" s="23"/>
      <c r="V52" s="23"/>
      <c r="W52" s="23"/>
      <c r="X52" s="23"/>
      <c r="Y52" s="23"/>
    </row>
    <row r="53" spans="1:27" ht="45" customHeight="1" x14ac:dyDescent="0.25">
      <c r="A53" s="30"/>
      <c r="B53" s="30"/>
      <c r="C53" s="30"/>
      <c r="D53" s="30"/>
      <c r="E53" s="35"/>
      <c r="F53" s="35"/>
      <c r="G53" s="35"/>
      <c r="H53" s="35"/>
      <c r="I53" s="35"/>
      <c r="J53" s="35"/>
      <c r="S53" s="23"/>
      <c r="T53" s="28"/>
      <c r="U53" s="23"/>
      <c r="V53" s="23"/>
      <c r="W53" s="23"/>
      <c r="X53" s="23"/>
      <c r="Y53" s="23"/>
    </row>
    <row r="54" spans="1:27" x14ac:dyDescent="0.25">
      <c r="S54" s="23"/>
      <c r="T54" s="28"/>
      <c r="U54" s="23"/>
      <c r="V54" s="23"/>
      <c r="W54" s="23"/>
      <c r="X54" s="23"/>
      <c r="Y54" s="23"/>
    </row>
    <row r="55" spans="1:27" x14ac:dyDescent="0.25">
      <c r="S55" s="23"/>
      <c r="T55" s="23"/>
      <c r="U55" s="23"/>
      <c r="V55" s="23"/>
      <c r="W55" s="23"/>
      <c r="X55" s="23"/>
      <c r="Y55" s="23"/>
    </row>
    <row r="56" spans="1:27" x14ac:dyDescent="0.25">
      <c r="S56" s="23"/>
      <c r="T56" s="23"/>
      <c r="U56" s="23"/>
      <c r="V56" s="23"/>
      <c r="W56" s="23"/>
      <c r="X56" s="23"/>
      <c r="Y56" s="23"/>
    </row>
    <row r="57" spans="1:27" x14ac:dyDescent="0.25">
      <c r="A57" s="23"/>
      <c r="S57" s="23"/>
      <c r="T57" s="23"/>
      <c r="U57" s="23"/>
      <c r="V57" s="23"/>
      <c r="W57" s="23"/>
      <c r="X57" s="23"/>
      <c r="Y57" s="23"/>
    </row>
    <row r="58" spans="1:27" x14ac:dyDescent="0.25">
      <c r="A58" s="23"/>
      <c r="S58" s="23"/>
      <c r="T58" s="23"/>
      <c r="U58" s="23"/>
      <c r="V58" s="23"/>
      <c r="W58" s="23"/>
      <c r="X58" s="23"/>
      <c r="Y58" s="23"/>
    </row>
    <row r="59" spans="1:27" x14ac:dyDescent="0.25">
      <c r="A59" s="23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7"/>
      <c r="S59" s="23"/>
      <c r="T59" s="23"/>
      <c r="U59" s="23"/>
      <c r="V59" s="23"/>
      <c r="W59" s="23"/>
      <c r="X59" s="23"/>
      <c r="Y59" s="23"/>
      <c r="Z59" s="23"/>
      <c r="AA59" s="23"/>
    </row>
    <row r="60" spans="1:27" x14ac:dyDescent="0.25"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spans="1:27" x14ac:dyDescent="0.25">
      <c r="B61" s="31" t="s">
        <v>61</v>
      </c>
    </row>
    <row r="62" spans="1:27" x14ac:dyDescent="0.25">
      <c r="B62" s="3" t="s">
        <v>45</v>
      </c>
      <c r="C62" s="3" t="s">
        <v>54</v>
      </c>
      <c r="D62" s="3" t="s">
        <v>55</v>
      </c>
      <c r="E62" s="3" t="s">
        <v>57</v>
      </c>
      <c r="F62" s="3" t="s">
        <v>56</v>
      </c>
      <c r="G62" s="3" t="s">
        <v>62</v>
      </c>
      <c r="H62" s="3" t="s">
        <v>60</v>
      </c>
      <c r="I62" s="3" t="s">
        <v>63</v>
      </c>
      <c r="J62" s="3" t="s">
        <v>64</v>
      </c>
      <c r="K62" s="3" t="s">
        <v>65</v>
      </c>
      <c r="L62" s="3" t="s">
        <v>66</v>
      </c>
      <c r="M62" s="3" t="s">
        <v>67</v>
      </c>
      <c r="N62" s="3" t="s">
        <v>58</v>
      </c>
      <c r="O62" s="3" t="s">
        <v>68</v>
      </c>
      <c r="P62" s="3" t="s">
        <v>69</v>
      </c>
      <c r="Q62" s="3" t="s">
        <v>70</v>
      </c>
      <c r="R62" s="3" t="s">
        <v>71</v>
      </c>
      <c r="S62" s="3" t="s">
        <v>72</v>
      </c>
      <c r="T62" s="3" t="s">
        <v>73</v>
      </c>
    </row>
    <row r="63" spans="1:27" x14ac:dyDescent="0.25">
      <c r="A63" s="23"/>
      <c r="B63" s="3">
        <v>2011</v>
      </c>
      <c r="C63" s="35">
        <v>0.32132129999999998</v>
      </c>
      <c r="D63" s="35">
        <v>0.1096096</v>
      </c>
      <c r="E63" s="35">
        <v>6.9069099999999994E-2</v>
      </c>
      <c r="F63" s="35">
        <v>3.1531499999999997E-2</v>
      </c>
      <c r="G63" s="35">
        <v>2.1021000000000001E-2</v>
      </c>
      <c r="H63" s="35">
        <v>2.4024E-2</v>
      </c>
      <c r="I63" s="35">
        <v>1.3513499999999999E-2</v>
      </c>
      <c r="J63" s="35">
        <v>3.3033029999999998E-2</v>
      </c>
      <c r="K63" s="35">
        <v>1.65165E-2</v>
      </c>
      <c r="L63" s="35">
        <v>1.5015000000000001E-2</v>
      </c>
      <c r="M63" s="35">
        <v>1.8017999999999999E-2</v>
      </c>
      <c r="N63" s="35">
        <v>2.2522500000000001E-2</v>
      </c>
      <c r="O63" s="35">
        <v>1.3513499999999999E-2</v>
      </c>
      <c r="P63" s="35">
        <v>7.5075000000000003E-3</v>
      </c>
      <c r="Q63" s="35">
        <v>1.201201E-2</v>
      </c>
      <c r="R63" s="35">
        <v>9.0090000000000005E-4</v>
      </c>
      <c r="S63" s="35">
        <f>1-SUM(Tabelle8[[#This Row],[Deutschland]:[Australien]])</f>
        <v>0.27087106000000005</v>
      </c>
      <c r="T63" s="35">
        <v>1</v>
      </c>
    </row>
    <row r="64" spans="1:27" x14ac:dyDescent="0.25">
      <c r="A64" s="23"/>
      <c r="B64" s="26">
        <v>2012</v>
      </c>
      <c r="C64" s="36">
        <v>0.32894736842105265</v>
      </c>
      <c r="D64" s="36">
        <v>9.6491228070175433E-2</v>
      </c>
      <c r="E64" s="36">
        <v>5.921052631578947E-2</v>
      </c>
      <c r="F64" s="36">
        <v>3.8377192982456142E-2</v>
      </c>
      <c r="G64" s="36">
        <v>1.2061403508771929E-2</v>
      </c>
      <c r="H64" s="36">
        <v>2.4122807017543858E-2</v>
      </c>
      <c r="I64" s="36">
        <v>2.4122807017543858E-2</v>
      </c>
      <c r="J64" s="36">
        <v>2.7412280701754384E-2</v>
      </c>
      <c r="K64" s="36">
        <v>5.4824561403508769E-3</v>
      </c>
      <c r="L64" s="36">
        <v>3.0701754385964911E-2</v>
      </c>
      <c r="M64" s="36">
        <v>1.425438596491228E-2</v>
      </c>
      <c r="N64" s="36">
        <v>1.7543859649122806E-2</v>
      </c>
      <c r="O64" s="36">
        <v>1.8640350877192981E-2</v>
      </c>
      <c r="P64" s="36">
        <v>1.2061403508771929E-2</v>
      </c>
      <c r="Q64" s="36">
        <v>5.4824561403508769E-3</v>
      </c>
      <c r="R64" s="36">
        <v>4.3859649122807015E-3</v>
      </c>
      <c r="S64" s="36">
        <v>0.2807017543859649</v>
      </c>
      <c r="T64" s="36">
        <v>1</v>
      </c>
    </row>
    <row r="65" spans="1:13" x14ac:dyDescent="0.25">
      <c r="A65" s="22"/>
    </row>
    <row r="66" spans="1:13" x14ac:dyDescent="0.25">
      <c r="A66" s="28"/>
      <c r="B66" s="23"/>
      <c r="C66" s="23"/>
      <c r="D66" s="23"/>
      <c r="E66" s="23"/>
      <c r="F66" s="1"/>
      <c r="G66" s="1"/>
      <c r="H66" s="1"/>
    </row>
    <row r="67" spans="1:13" x14ac:dyDescent="0.25">
      <c r="A67" s="1"/>
    </row>
    <row r="68" spans="1:13" x14ac:dyDescent="0.25">
      <c r="A68" s="39"/>
      <c r="B68" s="37"/>
      <c r="C68" s="38"/>
      <c r="D68" s="38"/>
      <c r="E68" s="38"/>
    </row>
    <row r="69" spans="1:13" x14ac:dyDescent="0.25">
      <c r="A69" s="39"/>
      <c r="B69" s="37"/>
      <c r="C69" s="38"/>
      <c r="D69" s="38"/>
      <c r="E69" s="38"/>
      <c r="J69" s="23"/>
      <c r="K69" s="23"/>
      <c r="L69" s="23"/>
      <c r="M69" s="23"/>
    </row>
    <row r="70" spans="1:13" x14ac:dyDescent="0.25">
      <c r="A70" s="29"/>
      <c r="B70" s="30"/>
      <c r="C70" s="30"/>
      <c r="D70" s="30"/>
      <c r="J70" s="23"/>
      <c r="K70" s="23"/>
      <c r="L70" s="28"/>
      <c r="M70" s="23"/>
    </row>
    <row r="71" spans="1:13" x14ac:dyDescent="0.25">
      <c r="A71" s="29"/>
      <c r="B71" s="1"/>
      <c r="C71" s="1"/>
      <c r="D71" s="1"/>
      <c r="J71" s="23"/>
      <c r="K71" s="23"/>
      <c r="L71" s="28"/>
      <c r="M71" s="23"/>
    </row>
    <row r="72" spans="1:13" ht="45" customHeight="1" x14ac:dyDescent="0.25">
      <c r="A72" s="30"/>
      <c r="B72" s="1"/>
      <c r="C72" s="1"/>
      <c r="D72" s="1"/>
      <c r="J72" s="23"/>
      <c r="K72" s="23"/>
      <c r="L72" s="28"/>
      <c r="M72" s="23"/>
    </row>
    <row r="73" spans="1:13" x14ac:dyDescent="0.25">
      <c r="A73" s="1"/>
      <c r="J73" s="23"/>
      <c r="K73" s="23"/>
      <c r="L73" s="28"/>
      <c r="M73" s="23"/>
    </row>
    <row r="74" spans="1:13" x14ac:dyDescent="0.25">
      <c r="A74" s="1"/>
      <c r="J74" s="23"/>
      <c r="K74" s="23"/>
      <c r="L74" s="28"/>
      <c r="M74" s="23"/>
    </row>
    <row r="75" spans="1:13" x14ac:dyDescent="0.25">
      <c r="B75" s="23"/>
      <c r="C75" s="23"/>
      <c r="D75" s="23"/>
      <c r="E75" s="23"/>
      <c r="J75" s="23"/>
      <c r="K75" s="23"/>
      <c r="L75" s="28"/>
      <c r="M75" s="23"/>
    </row>
    <row r="76" spans="1:13" x14ac:dyDescent="0.25">
      <c r="B76" s="23"/>
      <c r="C76" s="23"/>
      <c r="D76" s="23"/>
      <c r="E76" s="23"/>
      <c r="J76" s="23"/>
      <c r="K76" s="23"/>
      <c r="L76" s="28"/>
      <c r="M76" s="23"/>
    </row>
    <row r="77" spans="1:13" x14ac:dyDescent="0.25">
      <c r="A77" s="23"/>
      <c r="B77" s="23"/>
      <c r="C77" s="23"/>
      <c r="D77" s="23"/>
      <c r="E77" s="23"/>
      <c r="J77" s="23"/>
      <c r="K77" s="23"/>
      <c r="L77" s="28"/>
      <c r="M77" s="23"/>
    </row>
    <row r="78" spans="1:13" x14ac:dyDescent="0.25">
      <c r="A78" s="23"/>
      <c r="B78" s="23"/>
      <c r="C78" s="23"/>
      <c r="D78" s="23"/>
      <c r="E78" s="23"/>
      <c r="J78" s="23"/>
      <c r="K78" s="23"/>
      <c r="L78" s="28"/>
      <c r="M78" s="23"/>
    </row>
    <row r="79" spans="1:13" x14ac:dyDescent="0.25">
      <c r="A79" s="23"/>
      <c r="B79" s="23"/>
      <c r="C79" s="23"/>
      <c r="D79" s="23"/>
      <c r="E79" s="23"/>
      <c r="J79" s="23"/>
      <c r="K79" s="23"/>
      <c r="L79" s="28"/>
      <c r="M79" s="23"/>
    </row>
    <row r="80" spans="1:13" x14ac:dyDescent="0.25">
      <c r="A80" s="23"/>
      <c r="B80" s="23"/>
      <c r="C80" s="23"/>
      <c r="D80" s="23"/>
      <c r="E80" s="23"/>
      <c r="J80" s="23"/>
      <c r="K80" s="23"/>
      <c r="L80" s="28"/>
      <c r="M80" s="23"/>
    </row>
    <row r="81" spans="1:25" x14ac:dyDescent="0.25">
      <c r="A81" s="23"/>
      <c r="B81" s="23"/>
      <c r="C81" s="23"/>
      <c r="D81" s="23"/>
      <c r="E81" s="23"/>
      <c r="J81" s="23"/>
      <c r="K81" s="23"/>
      <c r="L81" s="28"/>
      <c r="M81" s="23"/>
    </row>
    <row r="82" spans="1:25" x14ac:dyDescent="0.25">
      <c r="A82" s="23"/>
      <c r="B82" s="23"/>
      <c r="C82" s="23"/>
      <c r="D82" s="23"/>
      <c r="E82" s="23"/>
      <c r="J82" s="23"/>
      <c r="K82" s="23"/>
      <c r="L82" s="28"/>
      <c r="M82" s="23"/>
    </row>
    <row r="83" spans="1:25" x14ac:dyDescent="0.25">
      <c r="A83" s="23"/>
      <c r="B83" s="22"/>
      <c r="C83" s="22"/>
      <c r="D83" s="22"/>
      <c r="E83" s="23"/>
      <c r="J83" s="23"/>
      <c r="K83" s="23"/>
      <c r="L83" s="28"/>
      <c r="M83" s="23"/>
    </row>
    <row r="84" spans="1:25" x14ac:dyDescent="0.25">
      <c r="A84" s="23"/>
      <c r="B84" s="28"/>
      <c r="C84" s="28"/>
      <c r="D84" s="28"/>
      <c r="E84" s="23"/>
      <c r="J84" s="23"/>
      <c r="K84" s="23"/>
      <c r="L84" s="28"/>
      <c r="M84" s="23"/>
    </row>
    <row r="85" spans="1:25" x14ac:dyDescent="0.25">
      <c r="A85" s="22"/>
      <c r="B85" s="1" t="s">
        <v>74</v>
      </c>
      <c r="C85" s="1"/>
      <c r="D85" s="1"/>
      <c r="J85" s="23"/>
      <c r="K85" s="23"/>
      <c r="L85" s="28"/>
      <c r="M85" s="23"/>
    </row>
    <row r="86" spans="1:25" x14ac:dyDescent="0.25">
      <c r="A86" s="28"/>
      <c r="B86" s="1"/>
      <c r="C86" s="1"/>
      <c r="D86" s="1"/>
      <c r="J86" s="23"/>
      <c r="K86" s="23"/>
      <c r="L86" s="28"/>
      <c r="M86" s="23"/>
    </row>
    <row r="87" spans="1:25" x14ac:dyDescent="0.25">
      <c r="A87" s="1"/>
      <c r="B87" s="1"/>
      <c r="C87" s="1"/>
      <c r="D87" s="1"/>
      <c r="J87" s="23"/>
      <c r="K87" s="23"/>
      <c r="L87" s="23"/>
      <c r="M87" s="23"/>
    </row>
    <row r="88" spans="1:25" x14ac:dyDescent="0.25">
      <c r="A88" s="1"/>
      <c r="B88" s="29"/>
      <c r="C88" s="29"/>
      <c r="D88" s="29"/>
    </row>
    <row r="89" spans="1:25" x14ac:dyDescent="0.25">
      <c r="A89" s="1"/>
      <c r="B89" s="30"/>
      <c r="C89" s="30"/>
      <c r="D89" s="30"/>
      <c r="I89" s="43"/>
    </row>
    <row r="90" spans="1:25" x14ac:dyDescent="0.25">
      <c r="A90" s="29"/>
    </row>
    <row r="91" spans="1:25" ht="45" customHeight="1" x14ac:dyDescent="0.25">
      <c r="A91" s="30"/>
    </row>
    <row r="94" spans="1:25" x14ac:dyDescent="0.25">
      <c r="W94" s="44"/>
      <c r="X94" s="45"/>
      <c r="Y94" s="46"/>
    </row>
    <row r="95" spans="1:25" x14ac:dyDescent="0.25">
      <c r="W95" s="44"/>
      <c r="X95" s="45"/>
      <c r="Y95" s="46"/>
    </row>
    <row r="96" spans="1:25" x14ac:dyDescent="0.25">
      <c r="W96" s="44"/>
      <c r="X96" s="45"/>
      <c r="Y96" s="46"/>
    </row>
    <row r="97" spans="23:25" x14ac:dyDescent="0.25">
      <c r="W97" s="44"/>
      <c r="X97" s="45"/>
      <c r="Y97" s="46"/>
    </row>
    <row r="98" spans="23:25" x14ac:dyDescent="0.25">
      <c r="W98" s="44"/>
      <c r="X98" s="45"/>
      <c r="Y98" s="46"/>
    </row>
    <row r="99" spans="23:25" x14ac:dyDescent="0.25">
      <c r="W99" s="44"/>
      <c r="X99" s="45"/>
      <c r="Y99" s="46"/>
    </row>
    <row r="100" spans="23:25" x14ac:dyDescent="0.25">
      <c r="W100" s="44"/>
      <c r="X100" s="45"/>
      <c r="Y100" s="46"/>
    </row>
    <row r="101" spans="23:25" x14ac:dyDescent="0.25">
      <c r="W101" s="44"/>
      <c r="X101" s="45"/>
      <c r="Y101" s="46"/>
    </row>
    <row r="102" spans="23:25" x14ac:dyDescent="0.25">
      <c r="W102" s="44"/>
      <c r="X102" s="45"/>
      <c r="Y102" s="46"/>
    </row>
    <row r="103" spans="23:25" x14ac:dyDescent="0.25">
      <c r="W103" s="44"/>
      <c r="X103" s="45"/>
      <c r="Y103" s="46"/>
    </row>
    <row r="104" spans="23:25" x14ac:dyDescent="0.25">
      <c r="W104" s="44"/>
      <c r="X104" s="45"/>
      <c r="Y104" s="46"/>
    </row>
    <row r="105" spans="23:25" x14ac:dyDescent="0.25">
      <c r="W105" s="44"/>
      <c r="X105" s="45"/>
      <c r="Y105" s="46"/>
    </row>
    <row r="106" spans="23:25" x14ac:dyDescent="0.25">
      <c r="W106" s="44"/>
      <c r="X106" s="45"/>
      <c r="Y106" s="46"/>
    </row>
    <row r="107" spans="23:25" x14ac:dyDescent="0.25">
      <c r="W107" s="44"/>
      <c r="X107" s="45"/>
      <c r="Y107" s="46"/>
    </row>
    <row r="108" spans="23:25" x14ac:dyDescent="0.25">
      <c r="W108" s="44"/>
      <c r="X108" s="45"/>
      <c r="Y108" s="46"/>
    </row>
    <row r="109" spans="23:25" x14ac:dyDescent="0.25">
      <c r="W109" s="44"/>
      <c r="X109" s="45"/>
      <c r="Y109" s="46"/>
    </row>
    <row r="110" spans="23:25" x14ac:dyDescent="0.25">
      <c r="W110" s="44"/>
      <c r="X110" s="45"/>
      <c r="Y110" s="46"/>
    </row>
    <row r="111" spans="23:25" x14ac:dyDescent="0.25">
      <c r="W111" s="44"/>
      <c r="X111" s="45"/>
      <c r="Y111" s="46"/>
    </row>
    <row r="112" spans="23:25" x14ac:dyDescent="0.25">
      <c r="W112" s="44"/>
      <c r="X112" s="45"/>
      <c r="Y112" s="46"/>
    </row>
    <row r="113" spans="23:25" x14ac:dyDescent="0.25">
      <c r="W113" s="44"/>
      <c r="X113" s="45"/>
      <c r="Y113" s="46"/>
    </row>
    <row r="114" spans="23:25" x14ac:dyDescent="0.25">
      <c r="W114" s="44"/>
      <c r="X114" s="45"/>
      <c r="Y114" s="46"/>
    </row>
    <row r="115" spans="23:25" x14ac:dyDescent="0.25">
      <c r="W115" s="44"/>
      <c r="X115" s="45"/>
      <c r="Y115" s="46"/>
    </row>
    <row r="116" spans="23:25" x14ac:dyDescent="0.25">
      <c r="W116" s="44"/>
      <c r="X116" s="45"/>
      <c r="Y116" s="46"/>
    </row>
    <row r="117" spans="23:25" x14ac:dyDescent="0.25">
      <c r="W117" s="44"/>
      <c r="X117" s="45"/>
      <c r="Y117" s="46"/>
    </row>
    <row r="118" spans="23:25" x14ac:dyDescent="0.25">
      <c r="W118" s="44"/>
      <c r="X118" s="45"/>
      <c r="Y118" s="46"/>
    </row>
    <row r="119" spans="23:25" x14ac:dyDescent="0.25">
      <c r="W119" s="44"/>
      <c r="X119" s="45"/>
      <c r="Y119" s="46"/>
    </row>
    <row r="120" spans="23:25" x14ac:dyDescent="0.25">
      <c r="W120" s="44"/>
      <c r="X120" s="45"/>
      <c r="Y120" s="46"/>
    </row>
    <row r="121" spans="23:25" x14ac:dyDescent="0.25">
      <c r="W121" s="44"/>
      <c r="X121" s="45"/>
      <c r="Y121" s="46"/>
    </row>
    <row r="122" spans="23:25" x14ac:dyDescent="0.25">
      <c r="W122" s="44"/>
      <c r="X122" s="45"/>
      <c r="Y122" s="46"/>
    </row>
    <row r="123" spans="23:25" x14ac:dyDescent="0.25">
      <c r="W123" s="44"/>
      <c r="X123" s="45"/>
      <c r="Y123" s="46"/>
    </row>
    <row r="124" spans="23:25" x14ac:dyDescent="0.25">
      <c r="W124" s="44"/>
      <c r="X124" s="45"/>
      <c r="Y124" s="46"/>
    </row>
    <row r="125" spans="23:25" x14ac:dyDescent="0.25">
      <c r="W125" s="44"/>
      <c r="X125" s="45"/>
      <c r="Y125" s="46"/>
    </row>
    <row r="126" spans="23:25" x14ac:dyDescent="0.25">
      <c r="W126" s="44"/>
      <c r="X126" s="45"/>
      <c r="Y126" s="46"/>
    </row>
    <row r="127" spans="23:25" x14ac:dyDescent="0.25">
      <c r="W127" s="44"/>
      <c r="X127" s="45"/>
      <c r="Y127" s="46"/>
    </row>
    <row r="128" spans="23:25" x14ac:dyDescent="0.25">
      <c r="W128" s="44"/>
      <c r="X128" s="45"/>
      <c r="Y128" s="46"/>
    </row>
    <row r="129" spans="23:25" x14ac:dyDescent="0.25">
      <c r="W129" s="44"/>
      <c r="X129" s="45"/>
      <c r="Y129" s="46"/>
    </row>
    <row r="130" spans="23:25" x14ac:dyDescent="0.25">
      <c r="W130" s="44"/>
      <c r="X130" s="45"/>
      <c r="Y130" s="46"/>
    </row>
    <row r="131" spans="23:25" x14ac:dyDescent="0.25">
      <c r="W131" s="44"/>
      <c r="X131" s="45"/>
      <c r="Y131" s="46"/>
    </row>
    <row r="132" spans="23:25" x14ac:dyDescent="0.25">
      <c r="W132" s="44"/>
      <c r="X132" s="45"/>
      <c r="Y132" s="46"/>
    </row>
  </sheetData>
  <pageMargins left="0.7" right="0.7" top="0.78740157499999996" bottom="0.78740157499999996" header="0.3" footer="0.3"/>
  <pageSetup paperSize="9" orientation="portrait" verticalDpi="1200" r:id="rId1"/>
  <drawing r:id="rId2"/>
  <tableParts count="4"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Allgemeine Daten CH</vt:lpstr>
      <vt:lpstr>Exklusive Daten zu den Gründern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start</dc:creator>
  <cp:lastModifiedBy>Philipp Kobler</cp:lastModifiedBy>
  <dcterms:created xsi:type="dcterms:W3CDTF">2012-01-04T13:34:54Z</dcterms:created>
  <dcterms:modified xsi:type="dcterms:W3CDTF">2013-01-01T12:56:58Z</dcterms:modified>
</cp:coreProperties>
</file>